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ave_\Downloads\"/>
    </mc:Choice>
  </mc:AlternateContent>
  <xr:revisionPtr revIDLastSave="0" documentId="13_ncr:1_{76162E17-B41F-4E2A-B281-640C2C5283BA}" xr6:coauthVersionLast="47" xr6:coauthVersionMax="47" xr10:uidLastSave="{00000000-0000-0000-0000-000000000000}"/>
  <bookViews>
    <workbookView xWindow="-84" yWindow="0" windowWidth="16860" windowHeight="12336" xr2:uid="{00000000-000D-0000-FFFF-FFFF00000000}"/>
  </bookViews>
  <sheets>
    <sheet name="IP-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1" i="1" l="1"/>
  <c r="I7" i="1"/>
  <c r="I11" i="1"/>
  <c r="I12" i="1"/>
  <c r="I13" i="1"/>
  <c r="I15" i="1"/>
  <c r="I34" i="1"/>
  <c r="I39" i="1"/>
  <c r="I42" i="1"/>
  <c r="I43" i="1"/>
  <c r="I44" i="1"/>
  <c r="I45" i="1"/>
  <c r="I46" i="1"/>
  <c r="I47" i="1"/>
  <c r="I48" i="1"/>
  <c r="I52" i="1"/>
  <c r="I61" i="1"/>
  <c r="I64" i="1"/>
  <c r="I67" i="1"/>
  <c r="I68" i="1"/>
  <c r="I73" i="1"/>
  <c r="I74" i="1"/>
  <c r="I75" i="1"/>
  <c r="I76" i="1"/>
  <c r="I78" i="1"/>
  <c r="I79" i="1"/>
  <c r="I80" i="1"/>
  <c r="I91" i="1"/>
  <c r="I92" i="1"/>
  <c r="I93" i="1"/>
  <c r="I94" i="1"/>
  <c r="I95" i="1"/>
  <c r="I96" i="1"/>
  <c r="I97" i="1"/>
  <c r="I98" i="1"/>
  <c r="I99" i="1"/>
  <c r="I100" i="1"/>
  <c r="I101" i="1"/>
  <c r="I102" i="1"/>
  <c r="I104" i="1"/>
  <c r="I105" i="1"/>
  <c r="I106" i="1"/>
  <c r="I108" i="1"/>
  <c r="I109" i="1"/>
  <c r="I112" i="1"/>
  <c r="I113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7" i="1"/>
  <c r="D104" i="1"/>
  <c r="E104" i="1"/>
  <c r="F104" i="1"/>
  <c r="G104" i="1"/>
  <c r="G124" i="1" s="1"/>
  <c r="C104" i="1"/>
  <c r="E105" i="1"/>
  <c r="C91" i="1"/>
  <c r="D39" i="1"/>
  <c r="E39" i="1"/>
  <c r="F39" i="1"/>
  <c r="G39" i="1"/>
  <c r="C39" i="1"/>
  <c r="C124" i="1" s="1"/>
  <c r="C47" i="1"/>
  <c r="D45" i="1"/>
  <c r="E45" i="1"/>
  <c r="F45" i="1"/>
  <c r="G45" i="1"/>
  <c r="C45" i="1"/>
  <c r="D42" i="1"/>
  <c r="E42" i="1"/>
  <c r="F42" i="1"/>
  <c r="G42" i="1"/>
  <c r="C42" i="1"/>
  <c r="D116" i="1"/>
  <c r="D114" i="1" s="1"/>
  <c r="D111" i="1" s="1"/>
  <c r="E116" i="1"/>
  <c r="F116" i="1"/>
  <c r="G116" i="1"/>
  <c r="C116" i="1"/>
  <c r="C114" i="1" s="1"/>
  <c r="C111" i="1" s="1"/>
  <c r="D112" i="1"/>
  <c r="E112" i="1"/>
  <c r="F112" i="1"/>
  <c r="G112" i="1"/>
  <c r="C112" i="1"/>
  <c r="D108" i="1"/>
  <c r="E108" i="1"/>
  <c r="F108" i="1"/>
  <c r="G108" i="1"/>
  <c r="C108" i="1"/>
  <c r="G105" i="1"/>
  <c r="D105" i="1"/>
  <c r="F105" i="1"/>
  <c r="C105" i="1"/>
  <c r="D93" i="1"/>
  <c r="D92" i="1" s="1"/>
  <c r="E93" i="1"/>
  <c r="F93" i="1"/>
  <c r="G93" i="1"/>
  <c r="C93" i="1"/>
  <c r="C92" i="1" s="1"/>
  <c r="F74" i="1"/>
  <c r="C73" i="1"/>
  <c r="D78" i="1"/>
  <c r="D74" i="1" s="1"/>
  <c r="D73" i="1" s="1"/>
  <c r="E78" i="1"/>
  <c r="F78" i="1"/>
  <c r="G78" i="1"/>
  <c r="C78" i="1"/>
  <c r="C74" i="1" s="1"/>
  <c r="E75" i="1"/>
  <c r="C52" i="1"/>
  <c r="D52" i="1"/>
  <c r="E52" i="1"/>
  <c r="F52" i="1"/>
  <c r="G52" i="1"/>
  <c r="D61" i="1"/>
  <c r="E61" i="1"/>
  <c r="F61" i="1"/>
  <c r="G61" i="1"/>
  <c r="C61" i="1"/>
  <c r="D47" i="1"/>
  <c r="E47" i="1"/>
  <c r="F47" i="1"/>
  <c r="G47" i="1"/>
  <c r="D34" i="1"/>
  <c r="D7" i="1"/>
  <c r="E7" i="1"/>
  <c r="F7" i="1"/>
  <c r="G7" i="1"/>
  <c r="C7" i="1"/>
  <c r="F124" i="1" l="1"/>
  <c r="D124" i="1"/>
  <c r="D91" i="1"/>
  <c r="F34" i="1"/>
  <c r="C34" i="1"/>
  <c r="E83" i="1"/>
  <c r="F83" i="1" s="1"/>
  <c r="G83" i="1" s="1"/>
  <c r="E34" i="1" l="1"/>
  <c r="E124" i="1"/>
  <c r="E113" i="1"/>
  <c r="F113" i="1" s="1"/>
  <c r="G113" i="1" s="1"/>
  <c r="E115" i="1"/>
  <c r="F115" i="1" s="1"/>
  <c r="G115" i="1" s="1"/>
  <c r="E117" i="1"/>
  <c r="F117" i="1" s="1"/>
  <c r="G117" i="1" s="1"/>
  <c r="E118" i="1"/>
  <c r="F118" i="1" s="1"/>
  <c r="G118" i="1" s="1"/>
  <c r="E110" i="1"/>
  <c r="F110" i="1" s="1"/>
  <c r="G110" i="1" s="1"/>
  <c r="E109" i="1"/>
  <c r="F109" i="1" s="1"/>
  <c r="G109" i="1" s="1"/>
  <c r="E107" i="1"/>
  <c r="F107" i="1" s="1"/>
  <c r="G107" i="1" s="1"/>
  <c r="E106" i="1"/>
  <c r="F106" i="1" s="1"/>
  <c r="G106" i="1" s="1"/>
  <c r="F84" i="1"/>
  <c r="G84" i="1" s="1"/>
  <c r="E79" i="1"/>
  <c r="F79" i="1" s="1"/>
  <c r="G79" i="1" s="1"/>
  <c r="E80" i="1"/>
  <c r="F80" i="1" s="1"/>
  <c r="G80" i="1" s="1"/>
  <c r="E84" i="1"/>
  <c r="E85" i="1"/>
  <c r="F85" i="1" s="1"/>
  <c r="G85" i="1" s="1"/>
  <c r="E86" i="1"/>
  <c r="F86" i="1" s="1"/>
  <c r="G86" i="1" s="1"/>
  <c r="E87" i="1"/>
  <c r="F87" i="1" s="1"/>
  <c r="G87" i="1" s="1"/>
  <c r="E94" i="1"/>
  <c r="F94" i="1" s="1"/>
  <c r="G94" i="1" s="1"/>
  <c r="E95" i="1"/>
  <c r="F95" i="1" s="1"/>
  <c r="G95" i="1" s="1"/>
  <c r="E96" i="1"/>
  <c r="F96" i="1" s="1"/>
  <c r="G96" i="1" s="1"/>
  <c r="E97" i="1"/>
  <c r="F97" i="1" s="1"/>
  <c r="G97" i="1" s="1"/>
  <c r="E98" i="1"/>
  <c r="F98" i="1" s="1"/>
  <c r="G98" i="1" s="1"/>
  <c r="E99" i="1"/>
  <c r="F99" i="1" s="1"/>
  <c r="G99" i="1" s="1"/>
  <c r="E100" i="1"/>
  <c r="F100" i="1" s="1"/>
  <c r="G100" i="1" s="1"/>
  <c r="E101" i="1"/>
  <c r="F101" i="1" s="1"/>
  <c r="G101" i="1" s="1"/>
  <c r="E102" i="1"/>
  <c r="F102" i="1" s="1"/>
  <c r="G102" i="1" s="1"/>
  <c r="E103" i="1"/>
  <c r="F103" i="1" s="1"/>
  <c r="G103" i="1" s="1"/>
  <c r="F75" i="1"/>
  <c r="G75" i="1" s="1"/>
  <c r="E76" i="1"/>
  <c r="F76" i="1" s="1"/>
  <c r="G76" i="1" s="1"/>
  <c r="E77" i="1"/>
  <c r="F77" i="1" s="1"/>
  <c r="G77" i="1" s="1"/>
  <c r="E55" i="1"/>
  <c r="F55" i="1" s="1"/>
  <c r="G55" i="1" s="1"/>
  <c r="E70" i="1"/>
  <c r="F70" i="1" s="1"/>
  <c r="G70" i="1" s="1"/>
  <c r="E69" i="1"/>
  <c r="F69" i="1" s="1"/>
  <c r="G69" i="1" s="1"/>
  <c r="E68" i="1"/>
  <c r="F68" i="1" s="1"/>
  <c r="G68" i="1" s="1"/>
  <c r="E67" i="1"/>
  <c r="F67" i="1" s="1"/>
  <c r="G67" i="1" s="1"/>
  <c r="E66" i="1"/>
  <c r="F66" i="1" s="1"/>
  <c r="G66" i="1" s="1"/>
  <c r="E65" i="1"/>
  <c r="F65" i="1" s="1"/>
  <c r="G65" i="1" s="1"/>
  <c r="E64" i="1"/>
  <c r="F64" i="1" s="1"/>
  <c r="G64" i="1" s="1"/>
  <c r="E63" i="1"/>
  <c r="F63" i="1" s="1"/>
  <c r="G63" i="1" s="1"/>
  <c r="E62" i="1"/>
  <c r="F62" i="1" s="1"/>
  <c r="G62" i="1" s="1"/>
  <c r="E60" i="1"/>
  <c r="F60" i="1" s="1"/>
  <c r="G60" i="1" s="1"/>
  <c r="E59" i="1"/>
  <c r="F59" i="1" s="1"/>
  <c r="G59" i="1" s="1"/>
  <c r="E58" i="1"/>
  <c r="F58" i="1" s="1"/>
  <c r="G58" i="1" s="1"/>
  <c r="E57" i="1"/>
  <c r="F57" i="1" s="1"/>
  <c r="G57" i="1" s="1"/>
  <c r="G56" i="1"/>
  <c r="E54" i="1"/>
  <c r="F54" i="1" s="1"/>
  <c r="G54" i="1" s="1"/>
  <c r="E53" i="1"/>
  <c r="F53" i="1" s="1"/>
  <c r="G53" i="1" s="1"/>
  <c r="G34" i="1"/>
  <c r="E51" i="1"/>
  <c r="F51" i="1" s="1"/>
  <c r="G51" i="1" s="1"/>
  <c r="E50" i="1"/>
  <c r="F50" i="1" s="1"/>
  <c r="G50" i="1" s="1"/>
  <c r="E49" i="1"/>
  <c r="E48" i="1"/>
  <c r="E46" i="1"/>
  <c r="E44" i="1"/>
  <c r="E43" i="1"/>
  <c r="E114" i="1" l="1"/>
  <c r="E111" i="1" s="1"/>
  <c r="E91" i="1"/>
  <c r="E92" i="1"/>
  <c r="E74" i="1"/>
  <c r="E73" i="1" s="1"/>
  <c r="G114" i="1" l="1"/>
  <c r="F114" i="1"/>
  <c r="F111" i="1" s="1"/>
  <c r="G111" i="1"/>
  <c r="G92" i="1"/>
  <c r="F92" i="1"/>
  <c r="G74" i="1"/>
  <c r="G73" i="1" s="1"/>
  <c r="F73" i="1"/>
  <c r="F91" i="1" l="1"/>
  <c r="G91" i="1"/>
</calcChain>
</file>

<file path=xl/sharedStrings.xml><?xml version="1.0" encoding="utf-8"?>
<sst xmlns="http://schemas.openxmlformats.org/spreadsheetml/2006/main" count="214" uniqueCount="207">
  <si>
    <t>Formato IP-3</t>
  </si>
  <si>
    <t>Comparativo entre los ingresos recaudados y estimados a nivel de detalle.</t>
  </si>
  <si>
    <t>Rubro de ingresos</t>
  </si>
  <si>
    <t>Ampliaciones y Reducciones</t>
  </si>
  <si>
    <t>Modificado</t>
  </si>
  <si>
    <t>Impuestos</t>
  </si>
  <si>
    <t>Impuestos sobre los ingresos</t>
  </si>
  <si>
    <t>Impuestos sobre el patrimonio</t>
  </si>
  <si>
    <t>Impuestos sobre la producción, el consumo y las transacciones</t>
  </si>
  <si>
    <t>Derechos por el uso, goce, aprovechamiento o explotación de bienes de dominio público</t>
  </si>
  <si>
    <t>Derechos por prestación de servicios</t>
  </si>
  <si>
    <t>Otros Derechos</t>
  </si>
  <si>
    <t>Productos</t>
  </si>
  <si>
    <t>Aprovechamientos</t>
  </si>
  <si>
    <t>Participaciones y Aportaciones</t>
  </si>
  <si>
    <t xml:space="preserve">Aportaciones </t>
  </si>
  <si>
    <t>Convenios</t>
  </si>
  <si>
    <t>Totales</t>
  </si>
  <si>
    <t>(Cifras en Pesos)</t>
  </si>
  <si>
    <t>Del 1 de enero al 31 de diciembre de 2024.</t>
  </si>
  <si>
    <t>Variación absoluta (3)
3=(2-1)</t>
  </si>
  <si>
    <t>Estimado
(1)</t>
  </si>
  <si>
    <t>Variación %
(3/1)x100</t>
  </si>
  <si>
    <t>diversiones y espectaculos publicos</t>
  </si>
  <si>
    <t>bailes particulares no especulativos</t>
  </si>
  <si>
    <t xml:space="preserve">predial </t>
  </si>
  <si>
    <t xml:space="preserve"> predios urbanos baldios</t>
  </si>
  <si>
    <t xml:space="preserve"> predios sub-urbanos baldios</t>
  </si>
  <si>
    <t>predios rusticos baldios</t>
  </si>
  <si>
    <t>sobre adquisicion de inmuebles</t>
  </si>
  <si>
    <t xml:space="preserve">por el uso de la via publica </t>
  </si>
  <si>
    <t>comercio ambulante</t>
  </si>
  <si>
    <t xml:space="preserve">servicios generales en panteones </t>
  </si>
  <si>
    <t xml:space="preserve">servicio de mantenimiento a panteones </t>
  </si>
  <si>
    <t>por conexión a la red de agua potable</t>
  </si>
  <si>
    <t>por el servicio de abastecimiento de agua</t>
  </si>
  <si>
    <t>por servicios de alumbrado publico</t>
  </si>
  <si>
    <t>domap ( derecho de operación y mantto de alumbrado publico)</t>
  </si>
  <si>
    <t>servicios prestados por la direccion de transito municipal</t>
  </si>
  <si>
    <t>licencias- por expedicion o reposicion por 3 años</t>
  </si>
  <si>
    <t>licencias- licencia provisional para manejar por 30 dias</t>
  </si>
  <si>
    <t>otros servicios - por reexpedicion de permiso provisional por 30 dias para circular sin placas</t>
  </si>
  <si>
    <t>otros servicios - pisaje dentro del corralon</t>
  </si>
  <si>
    <t>licencias para construccion de edificios</t>
  </si>
  <si>
    <t>por la exopedicion de licencias para construccion de obras</t>
  </si>
  <si>
    <t>licencias para el alineamiento de edificios o casas habitacion y de predios</t>
  </si>
  <si>
    <t>por el alineamiento en zona rural</t>
  </si>
  <si>
    <t>por la expedicion de permisos y registros en materia ambiental</t>
  </si>
  <si>
    <t xml:space="preserve">servicio de mantenimiento a fosas septicas y transportes de aguas residuales
</t>
  </si>
  <si>
    <t>por la expedicion o tramitacion de constancias, certificaciones, duplicados y copias</t>
  </si>
  <si>
    <t>derechos por copias de planos, avaluos y servicios catastrales</t>
  </si>
  <si>
    <t xml:space="preserve">constancias </t>
  </si>
  <si>
    <t>certificciones</t>
  </si>
  <si>
    <t>otros servicios</t>
  </si>
  <si>
    <t xml:space="preserve">expedicion inicial o refrendo de licencias , permisos y autorizaciones para el funcionamiento de establecimientos o locales cuyos giros sean la enajenacion de bebidas alcoholicas o la prestacion de servicios que incluyan su expendio </t>
  </si>
  <si>
    <t xml:space="preserve">enajenacion por la expedicion inicial o refrendo de licencias comerciales en locales ubicados fuera del mercado </t>
  </si>
  <si>
    <t xml:space="preserve">registro civil </t>
  </si>
  <si>
    <t>90% por administracion del registro civil</t>
  </si>
  <si>
    <t xml:space="preserve">registro de fierro quemador </t>
  </si>
  <si>
    <t>Municipio de Xochihuehuetlan, Guerrero.</t>
  </si>
  <si>
    <t>servicio de agua potable, drenaje, alcantarillado y saneamiento</t>
  </si>
  <si>
    <t>Productos financieros</t>
  </si>
  <si>
    <t>Gasto corriente - intereses por productos financieros</t>
  </si>
  <si>
    <t>Fortamun- intereses por productos financieros</t>
  </si>
  <si>
    <t xml:space="preserve">Productos diversos </t>
  </si>
  <si>
    <t>Venta de formas impresas por juegos</t>
  </si>
  <si>
    <t xml:space="preserve">Formas de registro civil </t>
  </si>
  <si>
    <t xml:space="preserve">Multas </t>
  </si>
  <si>
    <t xml:space="preserve">Multas de transito municipal </t>
  </si>
  <si>
    <t>Particulares</t>
  </si>
  <si>
    <t xml:space="preserve">Participaciones federales </t>
  </si>
  <si>
    <t xml:space="preserve">Las Provenientes del Fondo General de Participaciones </t>
  </si>
  <si>
    <t>Las Provenientes del Fondo de Fomento Municipal</t>
  </si>
  <si>
    <t>Compensacion ISAN (IEPS)</t>
  </si>
  <si>
    <t xml:space="preserve">Fondo para la Infraestructura a Municipios </t>
  </si>
  <si>
    <t>Fondo Comun ISAN</t>
  </si>
  <si>
    <t>Fondo Comun Tenencia</t>
  </si>
  <si>
    <t>Fondo de Recaudación ISR</t>
  </si>
  <si>
    <t xml:space="preserve">Fondo de Fiscalización </t>
  </si>
  <si>
    <t>Fondo de Aportaciones Estatales para la I.S.M. (FAEISM)</t>
  </si>
  <si>
    <t>Fondo de Estabilización de los Ingresos de las Entidades Federativas "FEIEF"</t>
  </si>
  <si>
    <t xml:space="preserve">Fondo de Aportaciones para la Infraestructura Social </t>
  </si>
  <si>
    <t>Fondo de Aportaciones para la Infraestructura Social (FAISM)</t>
  </si>
  <si>
    <t>Fondo de Aportaciones para el Fortalecimiento de los Municipios (FORTAMUN)</t>
  </si>
  <si>
    <t>Intereses Generados por Cuenta Bancaria (FORTAMUN)</t>
  </si>
  <si>
    <t>Intereses Generados por Cuenta Bancaria (Rendimiento Financiero)</t>
  </si>
  <si>
    <t xml:space="preserve">Fondo de Aportaciones para el Fortalecimiento de los Municipios </t>
  </si>
  <si>
    <t>Provenientes del Gobierno Del Estado</t>
  </si>
  <si>
    <t>2% Sobre Nomina</t>
  </si>
  <si>
    <t>Provenientes del Gobierno Federal</t>
  </si>
  <si>
    <t>RODDER (CONAGUA)</t>
  </si>
  <si>
    <t>Conservación de Infraestructura de Caminos Rurales y Carreteras Alimentadoras</t>
  </si>
  <si>
    <t>Intereses Ganados Financieros</t>
  </si>
  <si>
    <t>Devengado</t>
  </si>
  <si>
    <t>Recaudado
(2)</t>
  </si>
  <si>
    <t>11-01</t>
  </si>
  <si>
    <t>12-01</t>
  </si>
  <si>
    <t>13-01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</si>
  <si>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</si>
  <si>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</si>
  <si>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</si>
  <si>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</si>
  <si>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</si>
  <si>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Accesorios</t>
  </si>
  <si>
    <t>Contribuciones de Mejora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</si>
  <si>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</si>
  <si>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</si>
  <si>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Ingresos por Ventas de Bienes y Servicios</t>
  </si>
  <si>
    <t>Transferencias, Asignaciones, Subsidios y Otras Ayudas</t>
  </si>
  <si>
    <t>Ingresos Derivados de Financiamientos</t>
  </si>
  <si>
    <t>01</t>
  </si>
  <si>
    <t>Endeudamiento interno</t>
  </si>
  <si>
    <t>02</t>
  </si>
  <si>
    <t>Endeudamiento externo</t>
  </si>
  <si>
    <t>61-02</t>
  </si>
  <si>
    <t>51-01</t>
  </si>
  <si>
    <t>41</t>
  </si>
  <si>
    <t>43</t>
  </si>
  <si>
    <t>44</t>
  </si>
  <si>
    <t>61</t>
  </si>
  <si>
    <t>81</t>
  </si>
  <si>
    <t>Impuestos al comercio exterior</t>
  </si>
  <si>
    <t>Impuestos sobre Nóminas y Asimilables</t>
  </si>
  <si>
    <t>Impuestos Ecológicos</t>
  </si>
  <si>
    <t>Otros Impuestos</t>
  </si>
  <si>
    <t>Impuestos no comprendidos en las fracciones de la Ley de Ingresos causadas en ejercicios fiscales anteriores pendientes de liquidación o pago</t>
  </si>
  <si>
    <t>Derechos</t>
  </si>
  <si>
    <t>Derechos a los hidrocarburos</t>
  </si>
  <si>
    <t>Productos de tipo corriente</t>
  </si>
  <si>
    <t>Derechos no comprendidos en las fracciones de la Ley de Ingresos causadas en ejercicios fiscales anteriores pendientes de liquidación o pago</t>
  </si>
  <si>
    <t>Productos de Capital</t>
  </si>
  <si>
    <t>Productos no comprendidos en las fracciones de la Ley de Ingresos causadas en ejercicios fiscales anteriores pendientes de liquidación o pago</t>
  </si>
  <si>
    <t>6</t>
  </si>
  <si>
    <t>Aprovechamientos de tipo corriente</t>
  </si>
  <si>
    <t>Aprovechamientos de capital</t>
  </si>
  <si>
    <t>Aprovechamientos no comprendidos en las fracciones de la Ley de Ingresos causadas en ejercicios fiscales anteriores pendientes de liquidación o pago</t>
  </si>
  <si>
    <t>8</t>
  </si>
  <si>
    <t>5</t>
  </si>
  <si>
    <t xml:space="preserve">Participaciones </t>
  </si>
  <si>
    <t>12-01-01</t>
  </si>
  <si>
    <t>12-01-02</t>
  </si>
  <si>
    <t>12-01-03</t>
  </si>
  <si>
    <t>13-01-01</t>
  </si>
  <si>
    <t>41-01</t>
  </si>
  <si>
    <t>41-01-01</t>
  </si>
  <si>
    <t>43-02</t>
  </si>
  <si>
    <t>43-02-01</t>
  </si>
  <si>
    <t>43-03</t>
  </si>
  <si>
    <t>43-03-01</t>
  </si>
  <si>
    <t>43-03-02</t>
  </si>
  <si>
    <t>44-01</t>
  </si>
  <si>
    <t>44-05</t>
  </si>
  <si>
    <t>44-06</t>
  </si>
  <si>
    <t>44-07</t>
  </si>
  <si>
    <t>44-09</t>
  </si>
  <si>
    <t>44-11</t>
  </si>
  <si>
    <t>44-01-01</t>
  </si>
  <si>
    <t>44-02</t>
  </si>
  <si>
    <t>44-02-01</t>
  </si>
  <si>
    <t>44-04</t>
  </si>
  <si>
    <t>81-01</t>
  </si>
  <si>
    <t>82-01</t>
  </si>
  <si>
    <t>83-01</t>
  </si>
  <si>
    <t>82-02</t>
  </si>
  <si>
    <t>83-02</t>
  </si>
  <si>
    <t>44-04-01</t>
  </si>
  <si>
    <t>44-05-01</t>
  </si>
  <si>
    <t>44-06-01</t>
  </si>
  <si>
    <t>44-06-02</t>
  </si>
  <si>
    <t>44-06-03</t>
  </si>
  <si>
    <t>44-07-01</t>
  </si>
  <si>
    <t>44-09-01</t>
  </si>
  <si>
    <t>44-11-01</t>
  </si>
  <si>
    <t>51-01-01</t>
  </si>
  <si>
    <t>51-01-02</t>
  </si>
  <si>
    <t>51-01-01-01</t>
  </si>
  <si>
    <t>51-01-01-02</t>
  </si>
  <si>
    <t>51-01-02-01</t>
  </si>
  <si>
    <t>51-01-02-02</t>
  </si>
  <si>
    <t>61-02-01</t>
  </si>
  <si>
    <t>61-02-01-01</t>
  </si>
  <si>
    <t>81-01-01</t>
  </si>
  <si>
    <t>81-01-02</t>
  </si>
  <si>
    <t>81-01-03</t>
  </si>
  <si>
    <t>81-01-04</t>
  </si>
  <si>
    <t>81-01-05</t>
  </si>
  <si>
    <t>81-01-06</t>
  </si>
  <si>
    <t>81-01-07</t>
  </si>
  <si>
    <t>81-01-08</t>
  </si>
  <si>
    <t>81-01-09</t>
  </si>
  <si>
    <t>81-01-10</t>
  </si>
  <si>
    <t>82-01-01</t>
  </si>
  <si>
    <t>82-01-02</t>
  </si>
  <si>
    <t>82-02-01</t>
  </si>
  <si>
    <t>82-02-02</t>
  </si>
  <si>
    <t>83-01-01</t>
  </si>
  <si>
    <t>83-02-01</t>
  </si>
  <si>
    <t>83-02-02</t>
  </si>
  <si>
    <t>83-02-02-01</t>
  </si>
  <si>
    <t>83-02-02-02</t>
  </si>
  <si>
    <t>43-04</t>
  </si>
  <si>
    <t>43-04-01</t>
  </si>
  <si>
    <t>43-08</t>
  </si>
  <si>
    <t>43-08-01</t>
  </si>
  <si>
    <t>43-08-02</t>
  </si>
  <si>
    <t>43-08-03</t>
  </si>
  <si>
    <t>43-08-04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</si>
</sst>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7" fillId="0" borderId="0" xfId="1" applyFont="1"/>
    <xf numFmtId="0" fontId="7" fillId="0" borderId="0" xfId="0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/>
    <xf numFmtId="0" fontId="5" fillId="0" borderId="1" xfId="1" applyFont="1" applyBorder="1"/>
    <xf numFmtId="0" fontId="5" fillId="0" borderId="1" xfId="1" applyFont="1" applyBorder="1" applyAlignment="1">
      <alignment horizontal="justify" vertical="center" wrapText="1"/>
    </xf>
    <xf numFmtId="0" fontId="4" fillId="0" borderId="1" xfId="1" applyFont="1" applyBorder="1" applyAlignment="1">
      <alignment horizontal="justify" vertical="center" wrapText="1"/>
    </xf>
    <xf numFmtId="8" fontId="5" fillId="0" borderId="1" xfId="2" applyNumberFormat="1" applyFont="1" applyFill="1" applyBorder="1"/>
    <xf numFmtId="8" fontId="5" fillId="0" borderId="1" xfId="1" applyNumberFormat="1" applyFont="1" applyBorder="1"/>
    <xf numFmtId="6" fontId="5" fillId="0" borderId="1" xfId="1" applyNumberFormat="1" applyFont="1" applyBorder="1"/>
    <xf numFmtId="6" fontId="5" fillId="0" borderId="1" xfId="2" applyNumberFormat="1" applyFont="1" applyFill="1" applyBorder="1"/>
    <xf numFmtId="43" fontId="7" fillId="0" borderId="0" xfId="3" applyFont="1"/>
    <xf numFmtId="43" fontId="4" fillId="0" borderId="1" xfId="3" applyFont="1" applyBorder="1" applyAlignment="1">
      <alignment horizontal="center" vertical="center" wrapText="1"/>
    </xf>
    <xf numFmtId="8" fontId="5" fillId="0" borderId="1" xfId="3" applyNumberFormat="1" applyFont="1" applyFill="1" applyBorder="1"/>
    <xf numFmtId="8" fontId="5" fillId="0" borderId="1" xfId="3" applyNumberFormat="1" applyFont="1" applyBorder="1"/>
    <xf numFmtId="6" fontId="5" fillId="0" borderId="1" xfId="3" applyNumberFormat="1" applyFont="1" applyBorder="1"/>
    <xf numFmtId="0" fontId="5" fillId="0" borderId="1" xfId="1" applyFont="1" applyBorder="1" applyAlignment="1">
      <alignment horizontal="justify"/>
    </xf>
    <xf numFmtId="0" fontId="5" fillId="0" borderId="1" xfId="1" applyFont="1" applyBorder="1" applyAlignment="1">
      <alignment horizontal="justify" vertical="center"/>
    </xf>
    <xf numFmtId="0" fontId="4" fillId="0" borderId="1" xfId="1" applyFont="1" applyBorder="1" applyAlignment="1">
      <alignment horizontal="justify"/>
    </xf>
    <xf numFmtId="0" fontId="4" fillId="0" borderId="1" xfId="1" applyFont="1" applyBorder="1" applyAlignment="1">
      <alignment horizontal="justify" vertical="center"/>
    </xf>
    <xf numFmtId="8" fontId="4" fillId="0" borderId="1" xfId="1" applyNumberFormat="1" applyFont="1" applyBorder="1"/>
    <xf numFmtId="0" fontId="13" fillId="0" borderId="0" xfId="0" applyFont="1"/>
    <xf numFmtId="8" fontId="4" fillId="0" borderId="1" xfId="2" applyNumberFormat="1" applyFont="1" applyFill="1" applyBorder="1"/>
    <xf numFmtId="6" fontId="4" fillId="0" borderId="1" xfId="2" applyNumberFormat="1" applyFont="1" applyFill="1" applyBorder="1"/>
    <xf numFmtId="8" fontId="4" fillId="0" borderId="1" xfId="3" applyNumberFormat="1" applyFont="1" applyFill="1" applyBorder="1"/>
    <xf numFmtId="8" fontId="4" fillId="0" borderId="1" xfId="3" applyNumberFormat="1" applyFont="1" applyBorder="1"/>
    <xf numFmtId="6" fontId="4" fillId="0" borderId="1" xfId="1" applyNumberFormat="1" applyFont="1" applyBorder="1"/>
    <xf numFmtId="49" fontId="7" fillId="0" borderId="0" xfId="1" applyNumberFormat="1" applyFont="1" applyAlignment="1">
      <alignment horizontal="left"/>
    </xf>
    <xf numFmtId="49" fontId="4" fillId="0" borderId="1" xfId="1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164" fontId="4" fillId="0" borderId="1" xfId="4" applyNumberFormat="1" applyFont="1" applyBorder="1"/>
    <xf numFmtId="164" fontId="5" fillId="0" borderId="1" xfId="1" applyNumberFormat="1" applyFont="1" applyBorder="1"/>
    <xf numFmtId="164" fontId="4" fillId="0" borderId="1" xfId="1" applyNumberFormat="1" applyFont="1" applyBorder="1"/>
    <xf numFmtId="164" fontId="4" fillId="0" borderId="1" xfId="4" applyNumberFormat="1" applyFont="1" applyFill="1" applyBorder="1"/>
    <xf numFmtId="0" fontId="5" fillId="0" borderId="1" xfId="1" applyFont="1" applyBorder="1" applyAlignment="1">
      <alignment horizontal="left"/>
    </xf>
    <xf numFmtId="164" fontId="5" fillId="0" borderId="1" xfId="4" applyNumberFormat="1" applyFont="1" applyFill="1" applyBorder="1"/>
    <xf numFmtId="0" fontId="12" fillId="0" borderId="1" xfId="1" applyFont="1" applyBorder="1" applyAlignment="1">
      <alignment horizontal="left"/>
    </xf>
    <xf numFmtId="9" fontId="4" fillId="0" borderId="1" xfId="5" applyFont="1" applyBorder="1"/>
    <xf numFmtId="0" fontId="2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/>
    </xf>
  </cellXfs>
  <cellStyles count="6">
    <cellStyle name="Millares" xfId="3" builtinId="3"/>
    <cellStyle name="Millares 2 2" xfId="2" xr:uid="{00000000-0005-0000-0000-000001000000}"/>
    <cellStyle name="Moneda" xfId="4" builtinId="4"/>
    <cellStyle name="Normal" xfId="0" builtinId="0"/>
    <cellStyle name="Normal 6 8 2" xfId="1" xr:uid="{00000000-0005-0000-0000-000004000000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143860</xdr:rowOff>
    </xdr:from>
    <xdr:to>
      <xdr:col>8</xdr:col>
      <xdr:colOff>514350</xdr:colOff>
      <xdr:row>135</xdr:row>
      <xdr:rowOff>45737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47AABD8D-4232-4A53-99C6-3607DACE1F3B}"/>
            </a:ext>
          </a:extLst>
        </xdr:cNvPr>
        <xdr:cNvGrpSpPr/>
      </xdr:nvGrpSpPr>
      <xdr:grpSpPr>
        <a:xfrm>
          <a:off x="0" y="28939840"/>
          <a:ext cx="8949690" cy="1128697"/>
          <a:chOff x="592077" y="12495947"/>
          <a:chExt cx="7819961" cy="738876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5F33033D-64AD-8E4A-6E10-655DB39FE2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40188" y="12523845"/>
            <a:ext cx="1671850" cy="7109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Autorizó: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</a:t>
            </a:r>
            <a:endParaRPr kumimoji="0" lang="es-MX" sz="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algn="ctr" rtl="1" eaLnBrk="1" fontAlgn="auto" latinLnBrk="0" hangingPunct="1"/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C. Juan Rivera Fructuoso</a:t>
            </a:r>
            <a:endParaRPr lang="es-MX" sz="600">
              <a:effectLst/>
            </a:endParaRPr>
          </a:p>
          <a:p>
            <a:pPr algn="ctr" rtl="1" eaLnBrk="1" fontAlgn="auto" latinLnBrk="0" hangingPunct="1"/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Presidente Municipal</a:t>
            </a:r>
            <a:endParaRPr lang="es-MX" sz="600">
              <a:effectLst/>
            </a:endParaRP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774FEA19-8588-00B5-4A48-5B75FE69B7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96569" y="12495947"/>
            <a:ext cx="1677764" cy="6516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Vº. Bº.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</a:t>
            </a:r>
            <a:endParaRPr kumimoji="0" lang="es-MX" sz="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algn="ctr" rtl="1" eaLnBrk="1" fontAlgn="auto" latinLnBrk="0" hangingPunct="1"/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C. Julia Rivera Guzman</a:t>
            </a:r>
            <a:endParaRPr lang="es-MX" sz="600">
              <a:effectLst/>
            </a:endParaRPr>
          </a:p>
          <a:p>
            <a:pPr algn="ctr" rtl="1" eaLnBrk="1" fontAlgn="auto" latinLnBrk="0" hangingPunct="1"/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Síndico Municipal</a:t>
            </a:r>
            <a:endParaRPr lang="es-MX" sz="600">
              <a:effectLst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D47483E3-39A9-DDD4-1650-F8ECC70C17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2077" y="12519422"/>
            <a:ext cx="1544802" cy="6282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Elaboró: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______________________________</a:t>
            </a:r>
          </a:p>
          <a:p>
            <a:pPr algn="ctr" rtl="1" eaLnBrk="1" fontAlgn="auto" latinLnBrk="0" hangingPunct="1"/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C.Carlos Giovanny Peralta Astudillo</a:t>
            </a:r>
            <a:endParaRPr lang="es-MX" sz="600">
              <a:effectLst/>
            </a:endParaRPr>
          </a:p>
          <a:p>
            <a:pPr algn="ctr" rtl="1" eaLnBrk="1" fontAlgn="auto" latinLnBrk="0" hangingPunct="1"/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Tesorero Municipal</a:t>
            </a:r>
            <a:endParaRPr lang="es-MX" sz="600">
              <a:effectLst/>
            </a:endParaRP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2D04138A-EE6A-E183-67F2-C04B172622F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57124" y="12497036"/>
            <a:ext cx="1881647" cy="6419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Revisó: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__________________________________</a:t>
            </a:r>
            <a:endParaRPr kumimoji="0" lang="es-MX" sz="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algn="ctr" rtl="1" eaLnBrk="1" fontAlgn="auto" latinLnBrk="0" hangingPunct="1"/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C. Euripides Gutierrez Zamora</a:t>
            </a:r>
            <a:endParaRPr lang="es-MX" sz="600">
              <a:effectLst/>
            </a:endParaRPr>
          </a:p>
          <a:p>
            <a:pPr algn="ctr" rtl="1" eaLnBrk="1" fontAlgn="auto" latinLnBrk="0" hangingPunct="1"/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 Titular del Órgano Interno de Control Municipal</a:t>
            </a:r>
            <a:endParaRPr lang="es-MX" sz="600">
              <a:effectLst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"/>
  <sheetViews>
    <sheetView tabSelected="1" workbookViewId="0">
      <selection activeCell="A4" sqref="A4:I4"/>
    </sheetView>
  </sheetViews>
  <sheetFormatPr baseColWidth="10" defaultColWidth="11.44140625" defaultRowHeight="13.8" x14ac:dyDescent="0.25"/>
  <cols>
    <col min="1" max="1" width="9.6640625" style="33" customWidth="1"/>
    <col min="2" max="2" width="38.88671875" style="2" customWidth="1"/>
    <col min="3" max="3" width="12.33203125" style="2" customWidth="1"/>
    <col min="4" max="4" width="12.21875" style="2" customWidth="1"/>
    <col min="5" max="5" width="12.6640625" style="13" customWidth="1"/>
    <col min="6" max="6" width="12.44140625" style="13" customWidth="1"/>
    <col min="7" max="7" width="12.5546875" style="13" customWidth="1"/>
    <col min="8" max="8" width="12.21875" style="2" customWidth="1"/>
    <col min="9" max="9" width="8.5546875" style="2" customWidth="1"/>
    <col min="10" max="16384" width="11.44140625" style="2"/>
  </cols>
  <sheetData>
    <row r="1" spans="1:9" ht="20.25" customHeight="1" x14ac:dyDescent="0.25">
      <c r="A1" s="29"/>
      <c r="B1" s="1"/>
      <c r="C1" s="1"/>
      <c r="D1" s="1"/>
      <c r="H1" s="42" t="s">
        <v>0</v>
      </c>
      <c r="I1" s="42"/>
    </row>
    <row r="2" spans="1:9" ht="20.25" customHeight="1" x14ac:dyDescent="0.3">
      <c r="A2" s="43" t="s">
        <v>59</v>
      </c>
      <c r="B2" s="43"/>
      <c r="C2" s="43"/>
      <c r="D2" s="43"/>
      <c r="E2" s="43"/>
      <c r="F2" s="43"/>
      <c r="G2" s="43"/>
      <c r="H2" s="43"/>
      <c r="I2" s="43"/>
    </row>
    <row r="3" spans="1:9" ht="18" customHeight="1" x14ac:dyDescent="0.3">
      <c r="A3" s="44" t="s">
        <v>1</v>
      </c>
      <c r="B3" s="44"/>
      <c r="C3" s="44"/>
      <c r="D3" s="44"/>
      <c r="E3" s="44"/>
      <c r="F3" s="44"/>
      <c r="G3" s="44"/>
      <c r="H3" s="44"/>
      <c r="I3" s="44"/>
    </row>
    <row r="4" spans="1:9" ht="18" customHeight="1" x14ac:dyDescent="0.3">
      <c r="A4" s="47" t="s">
        <v>19</v>
      </c>
      <c r="B4" s="47"/>
      <c r="C4" s="47"/>
      <c r="D4" s="47"/>
      <c r="E4" s="47"/>
      <c r="F4" s="47"/>
      <c r="G4" s="47"/>
      <c r="H4" s="47"/>
      <c r="I4" s="47"/>
    </row>
    <row r="5" spans="1:9" ht="18.600000000000001" customHeight="1" x14ac:dyDescent="0.25">
      <c r="A5" s="45" t="s">
        <v>18</v>
      </c>
      <c r="B5" s="45"/>
      <c r="C5" s="45"/>
      <c r="D5" s="45"/>
      <c r="E5" s="45"/>
      <c r="F5" s="45"/>
      <c r="G5" s="45"/>
      <c r="H5" s="45"/>
      <c r="I5" s="45"/>
    </row>
    <row r="6" spans="1:9" ht="40.5" customHeight="1" x14ac:dyDescent="0.25">
      <c r="A6" s="46" t="s">
        <v>2</v>
      </c>
      <c r="B6" s="46"/>
      <c r="C6" s="4" t="s">
        <v>21</v>
      </c>
      <c r="D6" s="4" t="s">
        <v>3</v>
      </c>
      <c r="E6" s="14" t="s">
        <v>4</v>
      </c>
      <c r="F6" s="14" t="s">
        <v>93</v>
      </c>
      <c r="G6" s="14" t="s">
        <v>94</v>
      </c>
      <c r="H6" s="4" t="s">
        <v>20</v>
      </c>
      <c r="I6" s="4" t="s">
        <v>22</v>
      </c>
    </row>
    <row r="7" spans="1:9" s="23" customFormat="1" x14ac:dyDescent="0.25">
      <c r="A7" s="30">
        <v>1</v>
      </c>
      <c r="B7" s="5" t="s">
        <v>5</v>
      </c>
      <c r="C7" s="22">
        <f>C8+C11+C16+C19</f>
        <v>107991.33</v>
      </c>
      <c r="D7" s="22">
        <f t="shared" ref="D7:G7" si="0">D8+D11+D16+D19</f>
        <v>60467.479999999996</v>
      </c>
      <c r="E7" s="22">
        <f t="shared" si="0"/>
        <v>168458.81</v>
      </c>
      <c r="F7" s="22">
        <f t="shared" si="0"/>
        <v>168458.81</v>
      </c>
      <c r="G7" s="22">
        <f t="shared" si="0"/>
        <v>168458.81</v>
      </c>
      <c r="H7" s="22">
        <f>G7-C7</f>
        <v>60467.479999999996</v>
      </c>
      <c r="I7" s="41">
        <f>H7/C7*1</f>
        <v>0.55992902393182853</v>
      </c>
    </row>
    <row r="8" spans="1:9" s="23" customFormat="1" x14ac:dyDescent="0.25">
      <c r="A8" s="30">
        <v>11</v>
      </c>
      <c r="B8" s="5" t="s">
        <v>6</v>
      </c>
      <c r="C8" s="24">
        <v>0</v>
      </c>
      <c r="D8" s="25">
        <v>50</v>
      </c>
      <c r="E8" s="26">
        <v>50</v>
      </c>
      <c r="F8" s="26">
        <v>50</v>
      </c>
      <c r="G8" s="26">
        <v>50</v>
      </c>
      <c r="H8" s="22">
        <f t="shared" ref="H8:H71" si="1">G8-C8</f>
        <v>50</v>
      </c>
      <c r="I8" s="41">
        <v>0</v>
      </c>
    </row>
    <row r="9" spans="1:9" x14ac:dyDescent="0.25">
      <c r="A9" s="31" t="s">
        <v>95</v>
      </c>
      <c r="B9" s="6" t="s">
        <v>23</v>
      </c>
      <c r="C9" s="9">
        <v>0</v>
      </c>
      <c r="D9" s="12">
        <v>50</v>
      </c>
      <c r="E9" s="15">
        <v>50</v>
      </c>
      <c r="F9" s="15">
        <v>50</v>
      </c>
      <c r="G9" s="15">
        <v>50</v>
      </c>
      <c r="H9" s="10">
        <f t="shared" si="1"/>
        <v>50</v>
      </c>
      <c r="I9" s="41">
        <v>0</v>
      </c>
    </row>
    <row r="10" spans="1:9" x14ac:dyDescent="0.25">
      <c r="A10" s="31" t="s">
        <v>95</v>
      </c>
      <c r="B10" s="6" t="s">
        <v>24</v>
      </c>
      <c r="C10" s="9">
        <v>0</v>
      </c>
      <c r="D10" s="12">
        <v>50</v>
      </c>
      <c r="E10" s="15">
        <v>50</v>
      </c>
      <c r="F10" s="15">
        <v>50</v>
      </c>
      <c r="G10" s="15">
        <v>50</v>
      </c>
      <c r="H10" s="10">
        <f t="shared" si="1"/>
        <v>50</v>
      </c>
      <c r="I10" s="41">
        <v>0</v>
      </c>
    </row>
    <row r="11" spans="1:9" s="23" customFormat="1" x14ac:dyDescent="0.25">
      <c r="A11" s="30">
        <v>12</v>
      </c>
      <c r="B11" s="5" t="s">
        <v>7</v>
      </c>
      <c r="C11" s="22">
        <v>107991.33</v>
      </c>
      <c r="D11" s="22">
        <v>42426.239999999998</v>
      </c>
      <c r="E11" s="26">
        <v>150417.57</v>
      </c>
      <c r="F11" s="26">
        <v>150417.57</v>
      </c>
      <c r="G11" s="26">
        <v>150417.57</v>
      </c>
      <c r="H11" s="22">
        <f t="shared" si="1"/>
        <v>42426.240000000005</v>
      </c>
      <c r="I11" s="41">
        <f t="shared" ref="I11:I68" si="2">H11/C11*1</f>
        <v>0.39286709405282816</v>
      </c>
    </row>
    <row r="12" spans="1:9" s="23" customFormat="1" x14ac:dyDescent="0.25">
      <c r="A12" s="30" t="s">
        <v>96</v>
      </c>
      <c r="B12" s="5" t="s">
        <v>25</v>
      </c>
      <c r="C12" s="22">
        <v>107991.33</v>
      </c>
      <c r="D12" s="22">
        <v>42426.239999999998</v>
      </c>
      <c r="E12" s="26">
        <v>150417.57</v>
      </c>
      <c r="F12" s="26">
        <v>150417.57</v>
      </c>
      <c r="G12" s="26">
        <v>150417.57</v>
      </c>
      <c r="H12" s="22">
        <f t="shared" si="1"/>
        <v>42426.240000000005</v>
      </c>
      <c r="I12" s="41">
        <f t="shared" si="2"/>
        <v>0.39286709405282816</v>
      </c>
    </row>
    <row r="13" spans="1:9" x14ac:dyDescent="0.25">
      <c r="A13" s="31" t="s">
        <v>139</v>
      </c>
      <c r="B13" s="6" t="s">
        <v>26</v>
      </c>
      <c r="C13" s="10">
        <v>72101.33</v>
      </c>
      <c r="D13" s="10">
        <v>13592.3</v>
      </c>
      <c r="E13" s="15">
        <v>85693.63</v>
      </c>
      <c r="F13" s="15">
        <v>85693.63</v>
      </c>
      <c r="G13" s="15">
        <v>85693.63</v>
      </c>
      <c r="H13" s="10">
        <f t="shared" si="1"/>
        <v>13592.300000000003</v>
      </c>
      <c r="I13" s="41">
        <f t="shared" si="2"/>
        <v>0.18851663346570727</v>
      </c>
    </row>
    <row r="14" spans="1:9" x14ac:dyDescent="0.25">
      <c r="A14" s="31" t="s">
        <v>140</v>
      </c>
      <c r="B14" s="6" t="s">
        <v>27</v>
      </c>
      <c r="C14" s="10">
        <v>0</v>
      </c>
      <c r="D14" s="10">
        <v>2387</v>
      </c>
      <c r="E14" s="10">
        <v>2387</v>
      </c>
      <c r="F14" s="10">
        <v>2387</v>
      </c>
      <c r="G14" s="10">
        <v>2387</v>
      </c>
      <c r="H14" s="10">
        <f t="shared" si="1"/>
        <v>2387</v>
      </c>
      <c r="I14" s="41">
        <v>0</v>
      </c>
    </row>
    <row r="15" spans="1:9" x14ac:dyDescent="0.25">
      <c r="A15" s="31" t="s">
        <v>141</v>
      </c>
      <c r="B15" s="6" t="s">
        <v>28</v>
      </c>
      <c r="C15" s="10">
        <v>35890</v>
      </c>
      <c r="D15" s="10">
        <v>26446.94</v>
      </c>
      <c r="E15" s="15">
        <v>62336.94</v>
      </c>
      <c r="F15" s="15">
        <v>62336.94</v>
      </c>
      <c r="G15" s="15">
        <v>62336.94</v>
      </c>
      <c r="H15" s="10">
        <f t="shared" si="1"/>
        <v>26446.940000000002</v>
      </c>
      <c r="I15" s="41">
        <f t="shared" si="2"/>
        <v>0.73688882697130131</v>
      </c>
    </row>
    <row r="16" spans="1:9" s="23" customFormat="1" x14ac:dyDescent="0.25">
      <c r="A16" s="30">
        <v>13</v>
      </c>
      <c r="B16" s="5" t="s">
        <v>8</v>
      </c>
      <c r="C16" s="22">
        <v>0</v>
      </c>
      <c r="D16" s="22">
        <v>17991.240000000002</v>
      </c>
      <c r="E16" s="22">
        <v>17991.240000000002</v>
      </c>
      <c r="F16" s="22">
        <v>17991.240000000002</v>
      </c>
      <c r="G16" s="22">
        <v>17991.240000000002</v>
      </c>
      <c r="H16" s="22">
        <f t="shared" si="1"/>
        <v>17991.240000000002</v>
      </c>
      <c r="I16" s="41">
        <v>0</v>
      </c>
    </row>
    <row r="17" spans="1:9" s="23" customFormat="1" x14ac:dyDescent="0.25">
      <c r="A17" s="30" t="s">
        <v>97</v>
      </c>
      <c r="B17" s="5" t="s">
        <v>29</v>
      </c>
      <c r="C17" s="22">
        <v>0</v>
      </c>
      <c r="D17" s="22">
        <v>17991.240000000002</v>
      </c>
      <c r="E17" s="22">
        <v>17991.240000000002</v>
      </c>
      <c r="F17" s="22">
        <v>17991.240000000002</v>
      </c>
      <c r="G17" s="22">
        <v>17991.240000000002</v>
      </c>
      <c r="H17" s="22">
        <f t="shared" si="1"/>
        <v>17991.240000000002</v>
      </c>
      <c r="I17" s="41">
        <v>0</v>
      </c>
    </row>
    <row r="18" spans="1:9" x14ac:dyDescent="0.25">
      <c r="A18" s="31" t="s">
        <v>142</v>
      </c>
      <c r="B18" s="6" t="s">
        <v>29</v>
      </c>
      <c r="C18" s="10">
        <v>0</v>
      </c>
      <c r="D18" s="10">
        <v>17991.240000000002</v>
      </c>
      <c r="E18" s="10">
        <v>17991.240000000002</v>
      </c>
      <c r="F18" s="10">
        <v>17991.240000000002</v>
      </c>
      <c r="G18" s="10">
        <v>17991.240000000002</v>
      </c>
      <c r="H18" s="10">
        <f t="shared" si="1"/>
        <v>17991.240000000002</v>
      </c>
      <c r="I18" s="41">
        <v>0</v>
      </c>
    </row>
    <row r="19" spans="1:9" s="23" customFormat="1" x14ac:dyDescent="0.25">
      <c r="A19" s="32">
        <v>14</v>
      </c>
      <c r="B19" s="5" t="s">
        <v>121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22">
        <f t="shared" si="1"/>
        <v>0</v>
      </c>
      <c r="I19" s="41">
        <v>0</v>
      </c>
    </row>
    <row r="20" spans="1:9" s="23" customFormat="1" x14ac:dyDescent="0.25">
      <c r="A20" s="32">
        <v>15</v>
      </c>
      <c r="B20" s="5" t="s">
        <v>122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22">
        <f t="shared" si="1"/>
        <v>0</v>
      </c>
      <c r="I20" s="41">
        <v>0</v>
      </c>
    </row>
    <row r="21" spans="1:9" s="23" customFormat="1" x14ac:dyDescent="0.25">
      <c r="A21" s="32">
        <v>16</v>
      </c>
      <c r="B21" s="5" t="s">
        <v>123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22">
        <f t="shared" si="1"/>
        <v>0</v>
      </c>
      <c r="I21" s="41">
        <v>0</v>
      </c>
    </row>
    <row r="22" spans="1:9" s="23" customFormat="1" x14ac:dyDescent="0.25">
      <c r="A22" s="32">
        <v>17</v>
      </c>
      <c r="B22" s="5" t="s">
        <v>103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22">
        <f t="shared" si="1"/>
        <v>0</v>
      </c>
      <c r="I22" s="41">
        <v>0</v>
      </c>
    </row>
    <row r="23" spans="1:9" s="23" customFormat="1" x14ac:dyDescent="0.25">
      <c r="A23" s="32">
        <v>18</v>
      </c>
      <c r="B23" s="5" t="s">
        <v>124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22">
        <f t="shared" si="1"/>
        <v>0</v>
      </c>
      <c r="I23" s="41">
        <v>0</v>
      </c>
    </row>
    <row r="24" spans="1:9" s="23" customFormat="1" ht="39.75" customHeight="1" x14ac:dyDescent="0.25">
      <c r="A24" s="32">
        <v>19</v>
      </c>
      <c r="B24" s="8" t="s">
        <v>125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22">
        <f t="shared" si="1"/>
        <v>0</v>
      </c>
      <c r="I24" s="41">
        <v>0</v>
      </c>
    </row>
    <row r="25" spans="1:9" x14ac:dyDescent="0.25">
      <c r="A25" s="32">
        <v>2</v>
      </c>
      <c r="B25" s="5" t="s">
        <v>98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22">
        <f t="shared" si="1"/>
        <v>0</v>
      </c>
      <c r="I25" s="41">
        <v>0</v>
      </c>
    </row>
    <row r="26" spans="1:9" x14ac:dyDescent="0.25">
      <c r="A26" s="38">
        <v>21</v>
      </c>
      <c r="B26" s="6" t="s">
        <v>99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10">
        <f t="shared" si="1"/>
        <v>0</v>
      </c>
      <c r="I26" s="41">
        <v>0</v>
      </c>
    </row>
    <row r="27" spans="1:9" x14ac:dyDescent="0.25">
      <c r="A27" s="38">
        <v>22</v>
      </c>
      <c r="B27" s="6" t="s">
        <v>100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10">
        <f t="shared" si="1"/>
        <v>0</v>
      </c>
      <c r="I27" s="41">
        <v>0</v>
      </c>
    </row>
    <row r="28" spans="1:9" x14ac:dyDescent="0.25">
      <c r="A28" s="38">
        <v>23</v>
      </c>
      <c r="B28" s="6" t="s">
        <v>101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10">
        <f t="shared" si="1"/>
        <v>0</v>
      </c>
      <c r="I28" s="41">
        <v>0</v>
      </c>
    </row>
    <row r="29" spans="1:9" x14ac:dyDescent="0.25">
      <c r="A29" s="38">
        <v>24</v>
      </c>
      <c r="B29" s="6" t="s">
        <v>102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10">
        <f t="shared" si="1"/>
        <v>0</v>
      </c>
      <c r="I29" s="41">
        <v>0</v>
      </c>
    </row>
    <row r="30" spans="1:9" x14ac:dyDescent="0.25">
      <c r="A30" s="38">
        <v>25</v>
      </c>
      <c r="B30" s="6" t="s">
        <v>103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10">
        <f t="shared" si="1"/>
        <v>0</v>
      </c>
      <c r="I30" s="41">
        <v>0</v>
      </c>
    </row>
    <row r="31" spans="1:9" s="23" customFormat="1" x14ac:dyDescent="0.25">
      <c r="A31" s="32">
        <v>3</v>
      </c>
      <c r="B31" s="5" t="s">
        <v>104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22">
        <f t="shared" si="1"/>
        <v>0</v>
      </c>
      <c r="I31" s="41">
        <v>0</v>
      </c>
    </row>
    <row r="32" spans="1:9" x14ac:dyDescent="0.25">
      <c r="A32" s="38">
        <v>31</v>
      </c>
      <c r="B32" s="6" t="s">
        <v>105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10">
        <f t="shared" si="1"/>
        <v>0</v>
      </c>
      <c r="I32" s="41">
        <v>0</v>
      </c>
    </row>
    <row r="33" spans="1:9" ht="45.6" x14ac:dyDescent="0.25">
      <c r="A33" s="40">
        <v>39</v>
      </c>
      <c r="B33" s="7" t="s">
        <v>106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10">
        <f t="shared" si="1"/>
        <v>0</v>
      </c>
      <c r="I33" s="41">
        <v>0</v>
      </c>
    </row>
    <row r="34" spans="1:9" s="23" customFormat="1" x14ac:dyDescent="0.25">
      <c r="A34" s="32">
        <v>4</v>
      </c>
      <c r="B34" s="5" t="s">
        <v>126</v>
      </c>
      <c r="C34" s="22">
        <f>C35+C38+C39+C52+C71+C72</f>
        <v>507015.33</v>
      </c>
      <c r="D34" s="22">
        <f t="shared" ref="D34:G34" si="3">D35+D38+D39+D52+D71+D72</f>
        <v>-200402.71000000002</v>
      </c>
      <c r="E34" s="22">
        <f t="shared" si="3"/>
        <v>306612.62</v>
      </c>
      <c r="F34" s="22">
        <f t="shared" si="3"/>
        <v>306612.62</v>
      </c>
      <c r="G34" s="22">
        <f t="shared" si="3"/>
        <v>306612.62</v>
      </c>
      <c r="H34" s="22">
        <f t="shared" si="1"/>
        <v>-200402.71000000002</v>
      </c>
      <c r="I34" s="41">
        <f t="shared" si="2"/>
        <v>-0.3952596660144379</v>
      </c>
    </row>
    <row r="35" spans="1:9" ht="24" x14ac:dyDescent="0.25">
      <c r="A35" s="30" t="s">
        <v>116</v>
      </c>
      <c r="B35" s="8" t="s">
        <v>9</v>
      </c>
      <c r="C35" s="10">
        <v>0</v>
      </c>
      <c r="D35" s="10">
        <v>7550</v>
      </c>
      <c r="E35" s="10">
        <v>7550</v>
      </c>
      <c r="F35" s="10">
        <v>7550</v>
      </c>
      <c r="G35" s="10">
        <v>7550</v>
      </c>
      <c r="H35" s="10">
        <f t="shared" si="1"/>
        <v>7550</v>
      </c>
      <c r="I35" s="41">
        <v>0</v>
      </c>
    </row>
    <row r="36" spans="1:9" x14ac:dyDescent="0.25">
      <c r="A36" s="31" t="s">
        <v>143</v>
      </c>
      <c r="B36" s="7" t="s">
        <v>30</v>
      </c>
      <c r="C36" s="10">
        <v>0</v>
      </c>
      <c r="D36" s="10">
        <v>7550</v>
      </c>
      <c r="E36" s="10">
        <v>7550</v>
      </c>
      <c r="F36" s="10">
        <v>7550</v>
      </c>
      <c r="G36" s="10">
        <v>7550</v>
      </c>
      <c r="H36" s="10">
        <f t="shared" si="1"/>
        <v>7550</v>
      </c>
      <c r="I36" s="41">
        <v>0</v>
      </c>
    </row>
    <row r="37" spans="1:9" x14ac:dyDescent="0.25">
      <c r="A37" s="31" t="s">
        <v>144</v>
      </c>
      <c r="B37" s="7" t="s">
        <v>31</v>
      </c>
      <c r="C37" s="10">
        <v>0</v>
      </c>
      <c r="D37" s="10">
        <v>7550</v>
      </c>
      <c r="E37" s="10">
        <v>7550</v>
      </c>
      <c r="F37" s="10">
        <v>7550</v>
      </c>
      <c r="G37" s="10">
        <v>7550</v>
      </c>
      <c r="H37" s="10">
        <f t="shared" si="1"/>
        <v>7550</v>
      </c>
      <c r="I37" s="41">
        <v>0</v>
      </c>
    </row>
    <row r="38" spans="1:9" s="23" customFormat="1" x14ac:dyDescent="0.25">
      <c r="A38" s="32">
        <v>42</v>
      </c>
      <c r="B38" s="8" t="s">
        <v>127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22">
        <f t="shared" si="1"/>
        <v>0</v>
      </c>
      <c r="I38" s="41">
        <v>0</v>
      </c>
    </row>
    <row r="39" spans="1:9" s="23" customFormat="1" x14ac:dyDescent="0.25">
      <c r="A39" s="30" t="s">
        <v>117</v>
      </c>
      <c r="B39" s="8" t="s">
        <v>10</v>
      </c>
      <c r="C39" s="22">
        <f>C40+C42+C47+C45</f>
        <v>440097.07</v>
      </c>
      <c r="D39" s="22">
        <f t="shared" ref="D39:G39" si="4">D40+D42+D47+D45</f>
        <v>-399317.07</v>
      </c>
      <c r="E39" s="22">
        <f t="shared" si="4"/>
        <v>40780</v>
      </c>
      <c r="F39" s="22">
        <f t="shared" si="4"/>
        <v>40780</v>
      </c>
      <c r="G39" s="22">
        <f t="shared" si="4"/>
        <v>40780</v>
      </c>
      <c r="H39" s="22">
        <f t="shared" si="1"/>
        <v>-399317.07</v>
      </c>
      <c r="I39" s="41">
        <f t="shared" si="2"/>
        <v>-0.90733862418125166</v>
      </c>
    </row>
    <row r="40" spans="1:9" s="23" customFormat="1" x14ac:dyDescent="0.25">
      <c r="A40" s="30" t="s">
        <v>145</v>
      </c>
      <c r="B40" s="8" t="s">
        <v>32</v>
      </c>
      <c r="C40" s="22">
        <v>0</v>
      </c>
      <c r="D40" s="28">
        <v>250</v>
      </c>
      <c r="E40" s="28">
        <v>250</v>
      </c>
      <c r="F40" s="28">
        <v>250</v>
      </c>
      <c r="G40" s="28">
        <v>250</v>
      </c>
      <c r="H40" s="22">
        <f t="shared" si="1"/>
        <v>250</v>
      </c>
      <c r="I40" s="41">
        <v>0</v>
      </c>
    </row>
    <row r="41" spans="1:9" x14ac:dyDescent="0.25">
      <c r="A41" s="31" t="s">
        <v>146</v>
      </c>
      <c r="B41" s="7" t="s">
        <v>33</v>
      </c>
      <c r="C41" s="10">
        <v>0</v>
      </c>
      <c r="D41" s="11">
        <v>250</v>
      </c>
      <c r="E41" s="11">
        <v>250</v>
      </c>
      <c r="F41" s="11">
        <v>250</v>
      </c>
      <c r="G41" s="11">
        <v>250</v>
      </c>
      <c r="H41" s="10">
        <f t="shared" si="1"/>
        <v>250</v>
      </c>
      <c r="I41" s="41">
        <v>0</v>
      </c>
    </row>
    <row r="42" spans="1:9" s="23" customFormat="1" ht="22.2" customHeight="1" x14ac:dyDescent="0.25">
      <c r="A42" s="30" t="s">
        <v>147</v>
      </c>
      <c r="B42" s="8" t="s">
        <v>60</v>
      </c>
      <c r="C42" s="22">
        <f>C43+C44</f>
        <v>38243.360000000001</v>
      </c>
      <c r="D42" s="22">
        <f t="shared" ref="D42:G42" si="5">D43+D44</f>
        <v>-8263.36</v>
      </c>
      <c r="E42" s="22">
        <f t="shared" si="5"/>
        <v>29980</v>
      </c>
      <c r="F42" s="22">
        <f t="shared" si="5"/>
        <v>29980</v>
      </c>
      <c r="G42" s="22">
        <f t="shared" si="5"/>
        <v>29980</v>
      </c>
      <c r="H42" s="22">
        <f t="shared" si="1"/>
        <v>-8263.36</v>
      </c>
      <c r="I42" s="41">
        <f t="shared" si="2"/>
        <v>-0.2160730647097954</v>
      </c>
    </row>
    <row r="43" spans="1:9" x14ac:dyDescent="0.25">
      <c r="A43" s="31" t="s">
        <v>148</v>
      </c>
      <c r="B43" s="7" t="s">
        <v>34</v>
      </c>
      <c r="C43" s="10">
        <v>15000</v>
      </c>
      <c r="D43" s="10">
        <v>-12250</v>
      </c>
      <c r="E43" s="17">
        <f t="shared" ref="E43:E70" si="6">C43+D43</f>
        <v>2750</v>
      </c>
      <c r="F43" s="15">
        <v>2750</v>
      </c>
      <c r="G43" s="15">
        <v>2750</v>
      </c>
      <c r="H43" s="10">
        <f t="shared" si="1"/>
        <v>-12250</v>
      </c>
      <c r="I43" s="41">
        <f t="shared" si="2"/>
        <v>-0.81666666666666665</v>
      </c>
    </row>
    <row r="44" spans="1:9" x14ac:dyDescent="0.25">
      <c r="A44" s="31" t="s">
        <v>149</v>
      </c>
      <c r="B44" s="7" t="s">
        <v>35</v>
      </c>
      <c r="C44" s="10">
        <v>23243.360000000001</v>
      </c>
      <c r="D44" s="10">
        <v>3986.64</v>
      </c>
      <c r="E44" s="16">
        <f t="shared" si="6"/>
        <v>27230</v>
      </c>
      <c r="F44" s="16">
        <v>27230</v>
      </c>
      <c r="G44" s="16">
        <v>27230</v>
      </c>
      <c r="H44" s="10">
        <f t="shared" si="1"/>
        <v>3986.6399999999994</v>
      </c>
      <c r="I44" s="41">
        <f t="shared" si="2"/>
        <v>0.17151737098250852</v>
      </c>
    </row>
    <row r="45" spans="1:9" s="23" customFormat="1" x14ac:dyDescent="0.25">
      <c r="A45" s="30" t="s">
        <v>200</v>
      </c>
      <c r="B45" s="8" t="s">
        <v>36</v>
      </c>
      <c r="C45" s="22">
        <f>C46</f>
        <v>398403.71</v>
      </c>
      <c r="D45" s="22">
        <f t="shared" ref="D45:G45" si="7">D46</f>
        <v>-398403.71</v>
      </c>
      <c r="E45" s="22">
        <f t="shared" si="7"/>
        <v>0</v>
      </c>
      <c r="F45" s="22">
        <f t="shared" si="7"/>
        <v>0</v>
      </c>
      <c r="G45" s="22">
        <f t="shared" si="7"/>
        <v>0</v>
      </c>
      <c r="H45" s="22">
        <f t="shared" si="1"/>
        <v>-398403.71</v>
      </c>
      <c r="I45" s="41">
        <f t="shared" si="2"/>
        <v>-1</v>
      </c>
    </row>
    <row r="46" spans="1:9" ht="24" customHeight="1" x14ac:dyDescent="0.25">
      <c r="A46" s="31" t="s">
        <v>201</v>
      </c>
      <c r="B46" s="7" t="s">
        <v>37</v>
      </c>
      <c r="C46" s="10">
        <v>398403.71</v>
      </c>
      <c r="D46" s="10">
        <v>-398403.71</v>
      </c>
      <c r="E46" s="16">
        <f t="shared" si="6"/>
        <v>0</v>
      </c>
      <c r="F46" s="15">
        <v>0</v>
      </c>
      <c r="G46" s="15">
        <v>0</v>
      </c>
      <c r="H46" s="10">
        <f t="shared" si="1"/>
        <v>-398403.71</v>
      </c>
      <c r="I46" s="41">
        <f t="shared" si="2"/>
        <v>-1</v>
      </c>
    </row>
    <row r="47" spans="1:9" s="23" customFormat="1" ht="24" x14ac:dyDescent="0.25">
      <c r="A47" s="30" t="s">
        <v>202</v>
      </c>
      <c r="B47" s="8" t="s">
        <v>38</v>
      </c>
      <c r="C47" s="22">
        <f>C48+C49+C50+C51</f>
        <v>3450</v>
      </c>
      <c r="D47" s="22">
        <f t="shared" ref="D47:G47" si="8">D48+D49+D50+D51</f>
        <v>7100</v>
      </c>
      <c r="E47" s="22">
        <f t="shared" si="8"/>
        <v>10550</v>
      </c>
      <c r="F47" s="22">
        <f t="shared" si="8"/>
        <v>10550</v>
      </c>
      <c r="G47" s="22">
        <f t="shared" si="8"/>
        <v>10550</v>
      </c>
      <c r="H47" s="22">
        <f t="shared" si="1"/>
        <v>7100</v>
      </c>
      <c r="I47" s="41">
        <f t="shared" si="2"/>
        <v>2.0579710144927534</v>
      </c>
    </row>
    <row r="48" spans="1:9" x14ac:dyDescent="0.25">
      <c r="A48" s="31" t="s">
        <v>203</v>
      </c>
      <c r="B48" s="7" t="s">
        <v>39</v>
      </c>
      <c r="C48" s="10">
        <v>3450</v>
      </c>
      <c r="D48" s="11">
        <v>3650</v>
      </c>
      <c r="E48" s="17">
        <f t="shared" si="6"/>
        <v>7100</v>
      </c>
      <c r="F48" s="17">
        <v>7100</v>
      </c>
      <c r="G48" s="17">
        <v>7100</v>
      </c>
      <c r="H48" s="10">
        <f t="shared" si="1"/>
        <v>3650</v>
      </c>
      <c r="I48" s="41">
        <f t="shared" si="2"/>
        <v>1.0579710144927537</v>
      </c>
    </row>
    <row r="49" spans="1:9" ht="22.8" x14ac:dyDescent="0.25">
      <c r="A49" s="31" t="s">
        <v>204</v>
      </c>
      <c r="B49" s="7" t="s">
        <v>40</v>
      </c>
      <c r="C49" s="10">
        <v>0</v>
      </c>
      <c r="D49" s="10">
        <v>2150</v>
      </c>
      <c r="E49" s="16">
        <f t="shared" si="6"/>
        <v>2150</v>
      </c>
      <c r="F49" s="16">
        <v>2150</v>
      </c>
      <c r="G49" s="16">
        <v>2150</v>
      </c>
      <c r="H49" s="10">
        <f t="shared" si="1"/>
        <v>2150</v>
      </c>
      <c r="I49" s="41">
        <v>0</v>
      </c>
    </row>
    <row r="50" spans="1:9" ht="22.8" x14ac:dyDescent="0.25">
      <c r="A50" s="31" t="s">
        <v>205</v>
      </c>
      <c r="B50" s="7" t="s">
        <v>41</v>
      </c>
      <c r="C50" s="10">
        <v>0</v>
      </c>
      <c r="D50" s="10">
        <v>600</v>
      </c>
      <c r="E50" s="10">
        <f t="shared" si="6"/>
        <v>600</v>
      </c>
      <c r="F50" s="15">
        <f t="shared" ref="F50:G70" si="9">E50</f>
        <v>600</v>
      </c>
      <c r="G50" s="15">
        <f t="shared" si="9"/>
        <v>600</v>
      </c>
      <c r="H50" s="10">
        <f t="shared" si="1"/>
        <v>600</v>
      </c>
      <c r="I50" s="41">
        <v>0</v>
      </c>
    </row>
    <row r="51" spans="1:9" x14ac:dyDescent="0.25">
      <c r="A51" s="31" t="s">
        <v>206</v>
      </c>
      <c r="B51" s="7" t="s">
        <v>42</v>
      </c>
      <c r="C51" s="10">
        <v>0</v>
      </c>
      <c r="D51" s="10">
        <v>700</v>
      </c>
      <c r="E51" s="16">
        <f t="shared" si="6"/>
        <v>700</v>
      </c>
      <c r="F51" s="15">
        <f t="shared" si="9"/>
        <v>700</v>
      </c>
      <c r="G51" s="15">
        <f t="shared" si="9"/>
        <v>700</v>
      </c>
      <c r="H51" s="10">
        <f t="shared" si="1"/>
        <v>700</v>
      </c>
      <c r="I51" s="41">
        <v>0</v>
      </c>
    </row>
    <row r="52" spans="1:9" s="23" customFormat="1" x14ac:dyDescent="0.25">
      <c r="A52" s="30" t="s">
        <v>118</v>
      </c>
      <c r="B52" s="8" t="s">
        <v>11</v>
      </c>
      <c r="C52" s="22">
        <f>C53+C55+C57+C59+C61+C65+C67+C69</f>
        <v>66918.259999999995</v>
      </c>
      <c r="D52" s="22">
        <f t="shared" ref="D52:G52" si="10">D53+D55+D57+D59+D61+D65+D67+D69</f>
        <v>191364.36</v>
      </c>
      <c r="E52" s="22">
        <f t="shared" si="10"/>
        <v>258282.62</v>
      </c>
      <c r="F52" s="22">
        <f t="shared" si="10"/>
        <v>258282.62</v>
      </c>
      <c r="G52" s="22">
        <f t="shared" si="10"/>
        <v>258282.62</v>
      </c>
      <c r="H52" s="22">
        <f t="shared" si="1"/>
        <v>191364.36</v>
      </c>
      <c r="I52" s="41">
        <f t="shared" si="2"/>
        <v>2.8596732790123354</v>
      </c>
    </row>
    <row r="53" spans="1:9" s="23" customFormat="1" x14ac:dyDescent="0.25">
      <c r="A53" s="30" t="s">
        <v>150</v>
      </c>
      <c r="B53" s="8" t="s">
        <v>43</v>
      </c>
      <c r="C53" s="22">
        <v>0</v>
      </c>
      <c r="D53" s="22">
        <v>400</v>
      </c>
      <c r="E53" s="27">
        <f t="shared" si="6"/>
        <v>400</v>
      </c>
      <c r="F53" s="26">
        <f t="shared" si="9"/>
        <v>400</v>
      </c>
      <c r="G53" s="26">
        <f t="shared" si="9"/>
        <v>400</v>
      </c>
      <c r="H53" s="22">
        <f t="shared" si="1"/>
        <v>400</v>
      </c>
      <c r="I53" s="41">
        <v>0</v>
      </c>
    </row>
    <row r="54" spans="1:9" ht="22.8" x14ac:dyDescent="0.25">
      <c r="A54" s="31" t="s">
        <v>156</v>
      </c>
      <c r="B54" s="7" t="s">
        <v>44</v>
      </c>
      <c r="C54" s="10">
        <v>0</v>
      </c>
      <c r="D54" s="10">
        <v>400</v>
      </c>
      <c r="E54" s="15">
        <f t="shared" si="6"/>
        <v>400</v>
      </c>
      <c r="F54" s="15">
        <f t="shared" si="9"/>
        <v>400</v>
      </c>
      <c r="G54" s="15">
        <f t="shared" si="9"/>
        <v>400</v>
      </c>
      <c r="H54" s="10">
        <f t="shared" si="1"/>
        <v>400</v>
      </c>
      <c r="I54" s="41">
        <v>0</v>
      </c>
    </row>
    <row r="55" spans="1:9" ht="24.6" customHeight="1" x14ac:dyDescent="0.25">
      <c r="A55" s="31" t="s">
        <v>157</v>
      </c>
      <c r="B55" s="7" t="s">
        <v>45</v>
      </c>
      <c r="C55" s="10">
        <v>0</v>
      </c>
      <c r="D55" s="10">
        <v>50</v>
      </c>
      <c r="E55" s="15">
        <f t="shared" si="6"/>
        <v>50</v>
      </c>
      <c r="F55" s="15">
        <f t="shared" si="9"/>
        <v>50</v>
      </c>
      <c r="G55" s="15">
        <f t="shared" si="9"/>
        <v>50</v>
      </c>
      <c r="H55" s="10">
        <f t="shared" si="1"/>
        <v>50</v>
      </c>
      <c r="I55" s="41">
        <v>0</v>
      </c>
    </row>
    <row r="56" spans="1:9" x14ac:dyDescent="0.25">
      <c r="A56" s="31" t="s">
        <v>158</v>
      </c>
      <c r="B56" s="7" t="s">
        <v>46</v>
      </c>
      <c r="C56" s="10">
        <v>0</v>
      </c>
      <c r="D56" s="10">
        <v>50</v>
      </c>
      <c r="E56" s="15">
        <v>50</v>
      </c>
      <c r="F56" s="15">
        <v>50</v>
      </c>
      <c r="G56" s="15">
        <f t="shared" si="9"/>
        <v>50</v>
      </c>
      <c r="H56" s="10">
        <f t="shared" si="1"/>
        <v>50</v>
      </c>
      <c r="I56" s="41">
        <v>0</v>
      </c>
    </row>
    <row r="57" spans="1:9" s="23" customFormat="1" ht="21" customHeight="1" x14ac:dyDescent="0.25">
      <c r="A57" s="30" t="s">
        <v>159</v>
      </c>
      <c r="B57" s="8" t="s">
        <v>47</v>
      </c>
      <c r="C57" s="22">
        <v>0</v>
      </c>
      <c r="D57" s="22">
        <v>1300</v>
      </c>
      <c r="E57" s="26">
        <f t="shared" si="6"/>
        <v>1300</v>
      </c>
      <c r="F57" s="26">
        <f t="shared" si="9"/>
        <v>1300</v>
      </c>
      <c r="G57" s="26">
        <f t="shared" si="9"/>
        <v>1300</v>
      </c>
      <c r="H57" s="22">
        <f t="shared" si="1"/>
        <v>1300</v>
      </c>
      <c r="I57" s="41">
        <v>0</v>
      </c>
    </row>
    <row r="58" spans="1:9" ht="21" customHeight="1" x14ac:dyDescent="0.25">
      <c r="A58" s="31" t="s">
        <v>165</v>
      </c>
      <c r="B58" s="7" t="s">
        <v>48</v>
      </c>
      <c r="C58" s="10">
        <v>0</v>
      </c>
      <c r="D58" s="10">
        <v>1300</v>
      </c>
      <c r="E58" s="15">
        <f t="shared" si="6"/>
        <v>1300</v>
      </c>
      <c r="F58" s="15">
        <f t="shared" si="9"/>
        <v>1300</v>
      </c>
      <c r="G58" s="15">
        <f t="shared" si="9"/>
        <v>1300</v>
      </c>
      <c r="H58" s="10">
        <f t="shared" si="1"/>
        <v>1300</v>
      </c>
      <c r="I58" s="41">
        <v>0</v>
      </c>
    </row>
    <row r="59" spans="1:9" s="23" customFormat="1" ht="24" x14ac:dyDescent="0.25">
      <c r="A59" s="30" t="s">
        <v>151</v>
      </c>
      <c r="B59" s="8" t="s">
        <v>49</v>
      </c>
      <c r="C59" s="22">
        <v>0</v>
      </c>
      <c r="D59" s="22">
        <v>16895</v>
      </c>
      <c r="E59" s="26">
        <f t="shared" si="6"/>
        <v>16895</v>
      </c>
      <c r="F59" s="26">
        <f t="shared" si="9"/>
        <v>16895</v>
      </c>
      <c r="G59" s="26">
        <f t="shared" si="9"/>
        <v>16895</v>
      </c>
      <c r="H59" s="22">
        <f t="shared" si="1"/>
        <v>16895</v>
      </c>
      <c r="I59" s="41">
        <v>0</v>
      </c>
    </row>
    <row r="60" spans="1:9" ht="22.8" x14ac:dyDescent="0.25">
      <c r="A60" s="31" t="s">
        <v>166</v>
      </c>
      <c r="B60" s="7" t="s">
        <v>49</v>
      </c>
      <c r="C60" s="10">
        <v>0</v>
      </c>
      <c r="D60" s="10">
        <v>16895</v>
      </c>
      <c r="E60" s="15">
        <f t="shared" si="6"/>
        <v>16895</v>
      </c>
      <c r="F60" s="15">
        <f t="shared" si="9"/>
        <v>16895</v>
      </c>
      <c r="G60" s="15">
        <f t="shared" si="9"/>
        <v>16895</v>
      </c>
      <c r="H60" s="10">
        <f t="shared" si="1"/>
        <v>16895</v>
      </c>
      <c r="I60" s="41">
        <v>0</v>
      </c>
    </row>
    <row r="61" spans="1:9" s="23" customFormat="1" ht="24" customHeight="1" x14ac:dyDescent="0.25">
      <c r="A61" s="30" t="s">
        <v>152</v>
      </c>
      <c r="B61" s="8" t="s">
        <v>50</v>
      </c>
      <c r="C61" s="22">
        <f>C62+C63+C64</f>
        <v>13172.42</v>
      </c>
      <c r="D61" s="22">
        <f t="shared" ref="D61:G61" si="11">D62+D63+D64</f>
        <v>13237</v>
      </c>
      <c r="E61" s="22">
        <f t="shared" si="11"/>
        <v>26409.42</v>
      </c>
      <c r="F61" s="22">
        <f t="shared" si="11"/>
        <v>26409.42</v>
      </c>
      <c r="G61" s="22">
        <f t="shared" si="11"/>
        <v>26409.42</v>
      </c>
      <c r="H61" s="22">
        <f t="shared" si="1"/>
        <v>13236.999999999998</v>
      </c>
      <c r="I61" s="41">
        <f t="shared" si="2"/>
        <v>1.0049026678469104</v>
      </c>
    </row>
    <row r="62" spans="1:9" x14ac:dyDescent="0.25">
      <c r="A62" s="31" t="s">
        <v>167</v>
      </c>
      <c r="B62" s="7" t="s">
        <v>51</v>
      </c>
      <c r="C62" s="10">
        <v>0</v>
      </c>
      <c r="D62" s="10">
        <v>5561.18</v>
      </c>
      <c r="E62" s="15">
        <f t="shared" si="6"/>
        <v>5561.18</v>
      </c>
      <c r="F62" s="15">
        <f t="shared" si="9"/>
        <v>5561.18</v>
      </c>
      <c r="G62" s="15">
        <f t="shared" si="9"/>
        <v>5561.18</v>
      </c>
      <c r="H62" s="10">
        <f t="shared" si="1"/>
        <v>5561.18</v>
      </c>
      <c r="I62" s="41">
        <v>0</v>
      </c>
    </row>
    <row r="63" spans="1:9" x14ac:dyDescent="0.25">
      <c r="A63" s="31" t="s">
        <v>168</v>
      </c>
      <c r="B63" s="7" t="s">
        <v>52</v>
      </c>
      <c r="C63" s="10">
        <v>0</v>
      </c>
      <c r="D63" s="10">
        <v>2879.92</v>
      </c>
      <c r="E63" s="15">
        <f t="shared" si="6"/>
        <v>2879.92</v>
      </c>
      <c r="F63" s="15">
        <f t="shared" si="9"/>
        <v>2879.92</v>
      </c>
      <c r="G63" s="15">
        <f t="shared" si="9"/>
        <v>2879.92</v>
      </c>
      <c r="H63" s="10">
        <f t="shared" si="1"/>
        <v>2879.92</v>
      </c>
      <c r="I63" s="41">
        <v>0</v>
      </c>
    </row>
    <row r="64" spans="1:9" x14ac:dyDescent="0.25">
      <c r="A64" s="31" t="s">
        <v>169</v>
      </c>
      <c r="B64" s="7" t="s">
        <v>53</v>
      </c>
      <c r="C64" s="10">
        <v>13172.42</v>
      </c>
      <c r="D64" s="10">
        <v>4795.8999999999996</v>
      </c>
      <c r="E64" s="15">
        <f t="shared" si="6"/>
        <v>17968.32</v>
      </c>
      <c r="F64" s="15">
        <f t="shared" si="9"/>
        <v>17968.32</v>
      </c>
      <c r="G64" s="15">
        <f t="shared" si="9"/>
        <v>17968.32</v>
      </c>
      <c r="H64" s="10">
        <f t="shared" si="1"/>
        <v>4795.8999999999996</v>
      </c>
      <c r="I64" s="41">
        <f t="shared" si="2"/>
        <v>0.36408647765558644</v>
      </c>
    </row>
    <row r="65" spans="1:9" s="23" customFormat="1" ht="72" x14ac:dyDescent="0.25">
      <c r="A65" s="30" t="s">
        <v>153</v>
      </c>
      <c r="B65" s="8" t="s">
        <v>54</v>
      </c>
      <c r="C65" s="22">
        <v>0</v>
      </c>
      <c r="D65" s="22">
        <v>26495</v>
      </c>
      <c r="E65" s="26">
        <f t="shared" si="6"/>
        <v>26495</v>
      </c>
      <c r="F65" s="26">
        <f t="shared" si="9"/>
        <v>26495</v>
      </c>
      <c r="G65" s="26">
        <f t="shared" si="9"/>
        <v>26495</v>
      </c>
      <c r="H65" s="22">
        <f t="shared" si="1"/>
        <v>26495</v>
      </c>
      <c r="I65" s="41">
        <v>0</v>
      </c>
    </row>
    <row r="66" spans="1:9" ht="34.200000000000003" x14ac:dyDescent="0.25">
      <c r="A66" s="31" t="s">
        <v>170</v>
      </c>
      <c r="B66" s="7" t="s">
        <v>55</v>
      </c>
      <c r="C66" s="10">
        <v>0</v>
      </c>
      <c r="D66" s="10">
        <v>26495</v>
      </c>
      <c r="E66" s="15">
        <f t="shared" si="6"/>
        <v>26495</v>
      </c>
      <c r="F66" s="15">
        <f t="shared" si="9"/>
        <v>26495</v>
      </c>
      <c r="G66" s="15">
        <f t="shared" si="9"/>
        <v>26495</v>
      </c>
      <c r="H66" s="10">
        <f t="shared" si="1"/>
        <v>26495</v>
      </c>
      <c r="I66" s="41">
        <v>0</v>
      </c>
    </row>
    <row r="67" spans="1:9" s="23" customFormat="1" x14ac:dyDescent="0.25">
      <c r="A67" s="30" t="s">
        <v>154</v>
      </c>
      <c r="B67" s="8" t="s">
        <v>56</v>
      </c>
      <c r="C67" s="22">
        <v>53745.84</v>
      </c>
      <c r="D67" s="22">
        <v>132707.35999999999</v>
      </c>
      <c r="E67" s="26">
        <f t="shared" si="6"/>
        <v>186453.19999999998</v>
      </c>
      <c r="F67" s="26">
        <f t="shared" si="9"/>
        <v>186453.19999999998</v>
      </c>
      <c r="G67" s="26">
        <f t="shared" si="9"/>
        <v>186453.19999999998</v>
      </c>
      <c r="H67" s="22">
        <f t="shared" si="1"/>
        <v>132707.35999999999</v>
      </c>
      <c r="I67" s="41">
        <f t="shared" si="2"/>
        <v>2.4691652414400815</v>
      </c>
    </row>
    <row r="68" spans="1:9" x14ac:dyDescent="0.25">
      <c r="A68" s="31" t="s">
        <v>171</v>
      </c>
      <c r="B68" s="7" t="s">
        <v>57</v>
      </c>
      <c r="C68" s="10">
        <v>53745.84</v>
      </c>
      <c r="D68" s="10">
        <v>132707.35999999999</v>
      </c>
      <c r="E68" s="15">
        <f t="shared" si="6"/>
        <v>186453.19999999998</v>
      </c>
      <c r="F68" s="15">
        <f t="shared" si="9"/>
        <v>186453.19999999998</v>
      </c>
      <c r="G68" s="15">
        <f t="shared" si="9"/>
        <v>186453.19999999998</v>
      </c>
      <c r="H68" s="10">
        <f t="shared" si="1"/>
        <v>132707.35999999999</v>
      </c>
      <c r="I68" s="41">
        <f t="shared" si="2"/>
        <v>2.4691652414400815</v>
      </c>
    </row>
    <row r="69" spans="1:9" s="23" customFormat="1" x14ac:dyDescent="0.25">
      <c r="A69" s="30" t="s">
        <v>155</v>
      </c>
      <c r="B69" s="8" t="s">
        <v>58</v>
      </c>
      <c r="C69" s="22">
        <v>0</v>
      </c>
      <c r="D69" s="22">
        <v>280</v>
      </c>
      <c r="E69" s="26">
        <f t="shared" si="6"/>
        <v>280</v>
      </c>
      <c r="F69" s="26">
        <f t="shared" si="9"/>
        <v>280</v>
      </c>
      <c r="G69" s="26">
        <f t="shared" si="9"/>
        <v>280</v>
      </c>
      <c r="H69" s="22">
        <f t="shared" si="1"/>
        <v>280</v>
      </c>
      <c r="I69" s="41">
        <v>0</v>
      </c>
    </row>
    <row r="70" spans="1:9" x14ac:dyDescent="0.25">
      <c r="A70" s="31" t="s">
        <v>172</v>
      </c>
      <c r="B70" s="7" t="s">
        <v>58</v>
      </c>
      <c r="C70" s="10">
        <v>0</v>
      </c>
      <c r="D70" s="10">
        <v>280</v>
      </c>
      <c r="E70" s="15">
        <f t="shared" si="6"/>
        <v>280</v>
      </c>
      <c r="F70" s="15">
        <f t="shared" si="9"/>
        <v>280</v>
      </c>
      <c r="G70" s="15">
        <f t="shared" si="9"/>
        <v>280</v>
      </c>
      <c r="H70" s="10">
        <f t="shared" si="1"/>
        <v>280</v>
      </c>
      <c r="I70" s="41">
        <v>0</v>
      </c>
    </row>
    <row r="71" spans="1:9" s="23" customFormat="1" x14ac:dyDescent="0.25">
      <c r="A71" s="32">
        <v>45</v>
      </c>
      <c r="B71" s="8" t="s">
        <v>103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  <c r="H71" s="22">
        <f t="shared" si="1"/>
        <v>0</v>
      </c>
      <c r="I71" s="41">
        <v>0</v>
      </c>
    </row>
    <row r="72" spans="1:9" s="23" customFormat="1" ht="40.5" customHeight="1" x14ac:dyDescent="0.25">
      <c r="A72" s="32">
        <v>46</v>
      </c>
      <c r="B72" s="8" t="s">
        <v>129</v>
      </c>
      <c r="C72" s="36">
        <v>0</v>
      </c>
      <c r="D72" s="36">
        <v>0</v>
      </c>
      <c r="E72" s="36">
        <v>0</v>
      </c>
      <c r="F72" s="36">
        <v>0</v>
      </c>
      <c r="G72" s="36">
        <v>0</v>
      </c>
      <c r="H72" s="22">
        <f t="shared" ref="H72:H122" si="12">G72-C72</f>
        <v>0</v>
      </c>
      <c r="I72" s="41">
        <v>0</v>
      </c>
    </row>
    <row r="73" spans="1:9" s="23" customFormat="1" x14ac:dyDescent="0.25">
      <c r="A73" s="30" t="s">
        <v>137</v>
      </c>
      <c r="B73" s="8" t="s">
        <v>12</v>
      </c>
      <c r="C73" s="22">
        <f>C74</f>
        <v>18571</v>
      </c>
      <c r="D73" s="22">
        <f t="shared" ref="D73:G73" si="13">D74</f>
        <v>-15424.71</v>
      </c>
      <c r="E73" s="22">
        <f>E74</f>
        <v>3146.2900000000004</v>
      </c>
      <c r="F73" s="22">
        <f t="shared" si="13"/>
        <v>3146.2900000000004</v>
      </c>
      <c r="G73" s="22">
        <f t="shared" si="13"/>
        <v>3146.2900000000004</v>
      </c>
      <c r="H73" s="22">
        <f t="shared" si="12"/>
        <v>-15424.71</v>
      </c>
      <c r="I73" s="41">
        <f t="shared" ref="I73:I113" si="14">H73/C73*1</f>
        <v>-0.83058047493403686</v>
      </c>
    </row>
    <row r="74" spans="1:9" s="23" customFormat="1" x14ac:dyDescent="0.25">
      <c r="A74" s="30" t="s">
        <v>115</v>
      </c>
      <c r="B74" s="8" t="s">
        <v>128</v>
      </c>
      <c r="C74" s="22">
        <f>C75+C78</f>
        <v>18571</v>
      </c>
      <c r="D74" s="22">
        <f t="shared" ref="D74:G74" si="15">D75+D78</f>
        <v>-15424.71</v>
      </c>
      <c r="E74" s="22">
        <f t="shared" si="15"/>
        <v>3146.2900000000004</v>
      </c>
      <c r="F74" s="22">
        <f>F75+F78</f>
        <v>3146.2900000000004</v>
      </c>
      <c r="G74" s="22">
        <f t="shared" si="15"/>
        <v>3146.2900000000004</v>
      </c>
      <c r="H74" s="22">
        <f t="shared" si="12"/>
        <v>-15424.71</v>
      </c>
      <c r="I74" s="41">
        <f t="shared" si="14"/>
        <v>-0.83058047493403686</v>
      </c>
    </row>
    <row r="75" spans="1:9" s="23" customFormat="1" x14ac:dyDescent="0.25">
      <c r="A75" s="30" t="s">
        <v>173</v>
      </c>
      <c r="B75" s="8" t="s">
        <v>61</v>
      </c>
      <c r="C75" s="22">
        <v>2500</v>
      </c>
      <c r="D75" s="22">
        <v>-2471.7199999999998</v>
      </c>
      <c r="E75" s="22">
        <f>C75+D75</f>
        <v>28.2800000000002</v>
      </c>
      <c r="F75" s="22">
        <f t="shared" ref="F75:G75" si="16">E75</f>
        <v>28.2800000000002</v>
      </c>
      <c r="G75" s="22">
        <f t="shared" si="16"/>
        <v>28.2800000000002</v>
      </c>
      <c r="H75" s="22">
        <f t="shared" si="12"/>
        <v>-2471.7199999999998</v>
      </c>
      <c r="I75" s="41">
        <f t="shared" si="14"/>
        <v>-0.9886879999999999</v>
      </c>
    </row>
    <row r="76" spans="1:9" ht="22.8" x14ac:dyDescent="0.25">
      <c r="A76" s="31" t="s">
        <v>175</v>
      </c>
      <c r="B76" s="7" t="s">
        <v>62</v>
      </c>
      <c r="C76" s="10">
        <v>2500</v>
      </c>
      <c r="D76" s="10">
        <v>-2479.5300000000002</v>
      </c>
      <c r="E76" s="10">
        <f t="shared" ref="E76:E118" si="17">C76+D76</f>
        <v>20.4699999999998</v>
      </c>
      <c r="F76" s="10">
        <f t="shared" ref="F76:G76" si="18">E76</f>
        <v>20.4699999999998</v>
      </c>
      <c r="G76" s="10">
        <f t="shared" si="18"/>
        <v>20.4699999999998</v>
      </c>
      <c r="H76" s="10">
        <f t="shared" si="12"/>
        <v>-2479.5300000000002</v>
      </c>
      <c r="I76" s="41">
        <f t="shared" si="14"/>
        <v>-0.99181200000000003</v>
      </c>
    </row>
    <row r="77" spans="1:9" x14ac:dyDescent="0.25">
      <c r="A77" s="31" t="s">
        <v>176</v>
      </c>
      <c r="B77" s="7" t="s">
        <v>63</v>
      </c>
      <c r="C77" s="10">
        <v>0</v>
      </c>
      <c r="D77" s="10">
        <v>7.81</v>
      </c>
      <c r="E77" s="10">
        <f t="shared" si="17"/>
        <v>7.81</v>
      </c>
      <c r="F77" s="10">
        <f t="shared" ref="F77:G77" si="19">E77</f>
        <v>7.81</v>
      </c>
      <c r="G77" s="10">
        <f t="shared" si="19"/>
        <v>7.81</v>
      </c>
      <c r="H77" s="10">
        <f t="shared" si="12"/>
        <v>7.81</v>
      </c>
      <c r="I77" s="41">
        <v>0</v>
      </c>
    </row>
    <row r="78" spans="1:9" s="23" customFormat="1" x14ac:dyDescent="0.25">
      <c r="A78" s="30" t="s">
        <v>174</v>
      </c>
      <c r="B78" s="8" t="s">
        <v>64</v>
      </c>
      <c r="C78" s="22">
        <f>C79+C80</f>
        <v>16071</v>
      </c>
      <c r="D78" s="22">
        <f t="shared" ref="D78:G78" si="20">D79+D80</f>
        <v>-12952.99</v>
      </c>
      <c r="E78" s="22">
        <f t="shared" si="20"/>
        <v>3118.01</v>
      </c>
      <c r="F78" s="22">
        <f t="shared" si="20"/>
        <v>3118.01</v>
      </c>
      <c r="G78" s="22">
        <f t="shared" si="20"/>
        <v>3118.01</v>
      </c>
      <c r="H78" s="22">
        <f t="shared" si="12"/>
        <v>-12952.99</v>
      </c>
      <c r="I78" s="41">
        <f t="shared" si="14"/>
        <v>-0.80598531516395988</v>
      </c>
    </row>
    <row r="79" spans="1:9" x14ac:dyDescent="0.25">
      <c r="A79" s="31" t="s">
        <v>177</v>
      </c>
      <c r="B79" s="7" t="s">
        <v>65</v>
      </c>
      <c r="C79" s="10">
        <v>2950</v>
      </c>
      <c r="D79" s="10">
        <v>-1130</v>
      </c>
      <c r="E79" s="10">
        <f t="shared" si="17"/>
        <v>1820</v>
      </c>
      <c r="F79" s="10">
        <f t="shared" ref="F79:G79" si="21">E79</f>
        <v>1820</v>
      </c>
      <c r="G79" s="10">
        <f t="shared" si="21"/>
        <v>1820</v>
      </c>
      <c r="H79" s="10">
        <f t="shared" si="12"/>
        <v>-1130</v>
      </c>
      <c r="I79" s="41">
        <f t="shared" si="14"/>
        <v>-0.38305084745762713</v>
      </c>
    </row>
    <row r="80" spans="1:9" x14ac:dyDescent="0.25">
      <c r="A80" s="31" t="s">
        <v>178</v>
      </c>
      <c r="B80" s="7" t="s">
        <v>66</v>
      </c>
      <c r="C80" s="10">
        <v>13121</v>
      </c>
      <c r="D80" s="10">
        <v>-11822.99</v>
      </c>
      <c r="E80" s="10">
        <f t="shared" si="17"/>
        <v>1298.0100000000002</v>
      </c>
      <c r="F80" s="10">
        <f t="shared" ref="F80:G80" si="22">E80</f>
        <v>1298.0100000000002</v>
      </c>
      <c r="G80" s="10">
        <f t="shared" si="22"/>
        <v>1298.0100000000002</v>
      </c>
      <c r="H80" s="10">
        <f t="shared" si="12"/>
        <v>-11822.99</v>
      </c>
      <c r="I80" s="41">
        <f t="shared" si="14"/>
        <v>-0.90107385107842386</v>
      </c>
    </row>
    <row r="81" spans="1:9" s="23" customFormat="1" x14ac:dyDescent="0.25">
      <c r="A81" s="32">
        <v>52</v>
      </c>
      <c r="B81" s="8" t="s">
        <v>130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  <c r="H81" s="22">
        <f t="shared" si="12"/>
        <v>0</v>
      </c>
      <c r="I81" s="41">
        <v>0</v>
      </c>
    </row>
    <row r="82" spans="1:9" s="23" customFormat="1" ht="38.25" customHeight="1" x14ac:dyDescent="0.25">
      <c r="A82" s="32">
        <v>59</v>
      </c>
      <c r="B82" s="8" t="s">
        <v>131</v>
      </c>
      <c r="C82" s="36">
        <v>0</v>
      </c>
      <c r="D82" s="36">
        <v>0</v>
      </c>
      <c r="E82" s="36">
        <v>0</v>
      </c>
      <c r="F82" s="36">
        <v>0</v>
      </c>
      <c r="G82" s="36">
        <v>0</v>
      </c>
      <c r="H82" s="22">
        <f t="shared" si="12"/>
        <v>0</v>
      </c>
      <c r="I82" s="41">
        <v>0</v>
      </c>
    </row>
    <row r="83" spans="1:9" s="23" customFormat="1" x14ac:dyDescent="0.25">
      <c r="A83" s="30" t="s">
        <v>132</v>
      </c>
      <c r="B83" s="5" t="s">
        <v>13</v>
      </c>
      <c r="C83" s="22">
        <v>0</v>
      </c>
      <c r="D83" s="22">
        <v>2150</v>
      </c>
      <c r="E83" s="22">
        <f t="shared" ref="E83" si="23">C83+D83</f>
        <v>2150</v>
      </c>
      <c r="F83" s="22">
        <f t="shared" ref="F83" si="24">E83</f>
        <v>2150</v>
      </c>
      <c r="G83" s="22">
        <f t="shared" ref="G83" si="25">F83</f>
        <v>2150</v>
      </c>
      <c r="H83" s="22">
        <f t="shared" si="12"/>
        <v>2150</v>
      </c>
      <c r="I83" s="41">
        <v>0</v>
      </c>
    </row>
    <row r="84" spans="1:9" s="23" customFormat="1" x14ac:dyDescent="0.25">
      <c r="A84" s="30" t="s">
        <v>119</v>
      </c>
      <c r="B84" s="5" t="s">
        <v>133</v>
      </c>
      <c r="C84" s="22">
        <v>0</v>
      </c>
      <c r="D84" s="22">
        <v>2150</v>
      </c>
      <c r="E84" s="22">
        <f t="shared" si="17"/>
        <v>2150</v>
      </c>
      <c r="F84" s="22">
        <f t="shared" ref="F84:G84" si="26">E84</f>
        <v>2150</v>
      </c>
      <c r="G84" s="22">
        <f t="shared" si="26"/>
        <v>2150</v>
      </c>
      <c r="H84" s="22">
        <f t="shared" si="12"/>
        <v>2150</v>
      </c>
      <c r="I84" s="41">
        <v>0</v>
      </c>
    </row>
    <row r="85" spans="1:9" s="23" customFormat="1" x14ac:dyDescent="0.25">
      <c r="A85" s="30" t="s">
        <v>114</v>
      </c>
      <c r="B85" s="5" t="s">
        <v>67</v>
      </c>
      <c r="C85" s="22">
        <v>0</v>
      </c>
      <c r="D85" s="22">
        <v>2150</v>
      </c>
      <c r="E85" s="22">
        <f t="shared" si="17"/>
        <v>2150</v>
      </c>
      <c r="F85" s="22">
        <f t="shared" ref="F85:G85" si="27">E85</f>
        <v>2150</v>
      </c>
      <c r="G85" s="22">
        <f t="shared" si="27"/>
        <v>2150</v>
      </c>
      <c r="H85" s="22">
        <f t="shared" si="12"/>
        <v>2150</v>
      </c>
      <c r="I85" s="41">
        <v>0</v>
      </c>
    </row>
    <row r="86" spans="1:9" x14ac:dyDescent="0.25">
      <c r="A86" s="31" t="s">
        <v>179</v>
      </c>
      <c r="B86" s="6" t="s">
        <v>68</v>
      </c>
      <c r="C86" s="10">
        <v>0</v>
      </c>
      <c r="D86" s="10">
        <v>2150</v>
      </c>
      <c r="E86" s="10">
        <f t="shared" si="17"/>
        <v>2150</v>
      </c>
      <c r="F86" s="10">
        <f t="shared" ref="F86:G86" si="28">E86</f>
        <v>2150</v>
      </c>
      <c r="G86" s="10">
        <f t="shared" si="28"/>
        <v>2150</v>
      </c>
      <c r="H86" s="10">
        <f t="shared" si="12"/>
        <v>2150</v>
      </c>
      <c r="I86" s="41">
        <v>0</v>
      </c>
    </row>
    <row r="87" spans="1:9" x14ac:dyDescent="0.25">
      <c r="A87" s="31" t="s">
        <v>180</v>
      </c>
      <c r="B87" s="6" t="s">
        <v>69</v>
      </c>
      <c r="C87" s="10">
        <v>0</v>
      </c>
      <c r="D87" s="10">
        <v>2150</v>
      </c>
      <c r="E87" s="10">
        <f t="shared" si="17"/>
        <v>2150</v>
      </c>
      <c r="F87" s="10">
        <f t="shared" ref="F87:G87" si="29">E87</f>
        <v>2150</v>
      </c>
      <c r="G87" s="10">
        <f t="shared" si="29"/>
        <v>2150</v>
      </c>
      <c r="H87" s="10">
        <f t="shared" si="12"/>
        <v>2150</v>
      </c>
      <c r="I87" s="41">
        <v>0</v>
      </c>
    </row>
    <row r="88" spans="1:9" s="23" customFormat="1" x14ac:dyDescent="0.25">
      <c r="A88" s="32">
        <v>62</v>
      </c>
      <c r="B88" s="5" t="s">
        <v>134</v>
      </c>
      <c r="C88" s="36">
        <v>0</v>
      </c>
      <c r="D88" s="36">
        <v>0</v>
      </c>
      <c r="E88" s="36">
        <v>0</v>
      </c>
      <c r="F88" s="36">
        <v>0</v>
      </c>
      <c r="G88" s="36">
        <v>0</v>
      </c>
      <c r="H88" s="22">
        <f t="shared" si="12"/>
        <v>0</v>
      </c>
      <c r="I88" s="41">
        <v>0</v>
      </c>
    </row>
    <row r="89" spans="1:9" s="23" customFormat="1" ht="39.75" customHeight="1" x14ac:dyDescent="0.25">
      <c r="A89" s="32">
        <v>63</v>
      </c>
      <c r="B89" s="20" t="s">
        <v>135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22">
        <f t="shared" si="12"/>
        <v>0</v>
      </c>
      <c r="I89" s="41">
        <v>0</v>
      </c>
    </row>
    <row r="90" spans="1:9" s="23" customFormat="1" x14ac:dyDescent="0.25">
      <c r="A90" s="32">
        <v>7</v>
      </c>
      <c r="B90" s="5" t="s">
        <v>107</v>
      </c>
      <c r="C90" s="36">
        <v>0</v>
      </c>
      <c r="D90" s="36">
        <v>0</v>
      </c>
      <c r="E90" s="36">
        <v>0</v>
      </c>
      <c r="F90" s="36">
        <v>0</v>
      </c>
      <c r="G90" s="36">
        <v>0</v>
      </c>
      <c r="H90" s="22">
        <f t="shared" si="12"/>
        <v>0</v>
      </c>
      <c r="I90" s="41">
        <v>0</v>
      </c>
    </row>
    <row r="91" spans="1:9" s="23" customFormat="1" x14ac:dyDescent="0.25">
      <c r="A91" s="30" t="s">
        <v>136</v>
      </c>
      <c r="B91" s="5" t="s">
        <v>14</v>
      </c>
      <c r="C91" s="22">
        <f>C92+C104</f>
        <v>48077453.350000009</v>
      </c>
      <c r="D91" s="22">
        <f t="shared" ref="D91:G91" si="30">D92+D104</f>
        <v>-2018067.6599999997</v>
      </c>
      <c r="E91" s="22">
        <f t="shared" si="30"/>
        <v>46059385.690000005</v>
      </c>
      <c r="F91" s="22">
        <f t="shared" si="30"/>
        <v>46059385.690000005</v>
      </c>
      <c r="G91" s="22">
        <f t="shared" si="30"/>
        <v>46059385.690000005</v>
      </c>
      <c r="H91" s="22">
        <f t="shared" si="12"/>
        <v>-2018067.6600000039</v>
      </c>
      <c r="I91" s="41">
        <f t="shared" si="14"/>
        <v>-4.1975344353383966E-2</v>
      </c>
    </row>
    <row r="92" spans="1:9" s="23" customFormat="1" x14ac:dyDescent="0.25">
      <c r="A92" s="30" t="s">
        <v>120</v>
      </c>
      <c r="B92" s="5" t="s">
        <v>138</v>
      </c>
      <c r="C92" s="22">
        <f>C93</f>
        <v>15392166.580000002</v>
      </c>
      <c r="D92" s="22">
        <f t="shared" ref="D92:G92" si="31">D93</f>
        <v>-1949423.7899999998</v>
      </c>
      <c r="E92" s="22">
        <f t="shared" si="31"/>
        <v>13442742.790000001</v>
      </c>
      <c r="F92" s="22">
        <f t="shared" si="31"/>
        <v>13442742.790000001</v>
      </c>
      <c r="G92" s="22">
        <f t="shared" si="31"/>
        <v>13442742.790000001</v>
      </c>
      <c r="H92" s="22">
        <f t="shared" si="12"/>
        <v>-1949423.790000001</v>
      </c>
      <c r="I92" s="41">
        <f t="shared" si="14"/>
        <v>-0.12665038283388957</v>
      </c>
    </row>
    <row r="93" spans="1:9" x14ac:dyDescent="0.25">
      <c r="A93" s="31" t="s">
        <v>160</v>
      </c>
      <c r="B93" s="18" t="s">
        <v>70</v>
      </c>
      <c r="C93" s="10">
        <f>C94+C95+C96+C97+C98+C99+C100+C101+C102+C103</f>
        <v>15392166.580000002</v>
      </c>
      <c r="D93" s="10">
        <f t="shared" ref="D93:G93" si="32">D94+D95+D96+D97+D98+D99+D100+D101+D102+D103</f>
        <v>-1949423.7899999998</v>
      </c>
      <c r="E93" s="10">
        <f t="shared" si="32"/>
        <v>13442742.790000001</v>
      </c>
      <c r="F93" s="10">
        <f t="shared" si="32"/>
        <v>13442742.790000001</v>
      </c>
      <c r="G93" s="10">
        <f t="shared" si="32"/>
        <v>13442742.790000001</v>
      </c>
      <c r="H93" s="10">
        <f t="shared" si="12"/>
        <v>-1949423.790000001</v>
      </c>
      <c r="I93" s="41">
        <f t="shared" si="14"/>
        <v>-0.12665038283388957</v>
      </c>
    </row>
    <row r="94" spans="1:9" ht="23.4" x14ac:dyDescent="0.25">
      <c r="A94" s="31" t="s">
        <v>181</v>
      </c>
      <c r="B94" s="18" t="s">
        <v>71</v>
      </c>
      <c r="C94" s="10">
        <v>11686021.07</v>
      </c>
      <c r="D94" s="10">
        <v>-1804793.99</v>
      </c>
      <c r="E94" s="10">
        <f t="shared" si="17"/>
        <v>9881227.0800000001</v>
      </c>
      <c r="F94" s="10">
        <f t="shared" ref="F94:G94" si="33">E94</f>
        <v>9881227.0800000001</v>
      </c>
      <c r="G94" s="10">
        <f t="shared" si="33"/>
        <v>9881227.0800000001</v>
      </c>
      <c r="H94" s="10">
        <f t="shared" si="12"/>
        <v>-1804793.9900000002</v>
      </c>
      <c r="I94" s="41">
        <f t="shared" si="14"/>
        <v>-0.15444041895775909</v>
      </c>
    </row>
    <row r="95" spans="1:9" x14ac:dyDescent="0.25">
      <c r="A95" s="31" t="s">
        <v>182</v>
      </c>
      <c r="B95" s="18" t="s">
        <v>72</v>
      </c>
      <c r="C95" s="10">
        <v>1162233.1100000001</v>
      </c>
      <c r="D95" s="10">
        <v>-38228.559999999998</v>
      </c>
      <c r="E95" s="10">
        <f t="shared" si="17"/>
        <v>1124004.55</v>
      </c>
      <c r="F95" s="10">
        <f t="shared" ref="F95:G95" si="34">E95</f>
        <v>1124004.55</v>
      </c>
      <c r="G95" s="10">
        <f t="shared" si="34"/>
        <v>1124004.55</v>
      </c>
      <c r="H95" s="10">
        <f t="shared" si="12"/>
        <v>-38228.560000000056</v>
      </c>
      <c r="I95" s="41">
        <f t="shared" si="14"/>
        <v>-3.2892334309766867E-2</v>
      </c>
    </row>
    <row r="96" spans="1:9" x14ac:dyDescent="0.25">
      <c r="A96" s="31" t="s">
        <v>183</v>
      </c>
      <c r="B96" s="18" t="s">
        <v>73</v>
      </c>
      <c r="C96" s="10">
        <v>211306.31</v>
      </c>
      <c r="D96" s="10">
        <v>-67287.64</v>
      </c>
      <c r="E96" s="10">
        <f t="shared" si="17"/>
        <v>144018.66999999998</v>
      </c>
      <c r="F96" s="10">
        <f t="shared" ref="F96:G96" si="35">E96</f>
        <v>144018.66999999998</v>
      </c>
      <c r="G96" s="10">
        <f t="shared" si="35"/>
        <v>144018.66999999998</v>
      </c>
      <c r="H96" s="10">
        <f t="shared" si="12"/>
        <v>-67287.640000000014</v>
      </c>
      <c r="I96" s="41">
        <f t="shared" si="14"/>
        <v>-0.3184364915557894</v>
      </c>
    </row>
    <row r="97" spans="1:9" x14ac:dyDescent="0.25">
      <c r="A97" s="31" t="s">
        <v>184</v>
      </c>
      <c r="B97" s="18" t="s">
        <v>74</v>
      </c>
      <c r="C97" s="10">
        <v>347686.55</v>
      </c>
      <c r="D97" s="10">
        <v>32531.52</v>
      </c>
      <c r="E97" s="10">
        <f t="shared" si="17"/>
        <v>380218.07</v>
      </c>
      <c r="F97" s="10">
        <f t="shared" ref="F97:G97" si="36">E97</f>
        <v>380218.07</v>
      </c>
      <c r="G97" s="10">
        <f t="shared" si="36"/>
        <v>380218.07</v>
      </c>
      <c r="H97" s="10">
        <f t="shared" si="12"/>
        <v>32531.520000000019</v>
      </c>
      <c r="I97" s="41">
        <f t="shared" si="14"/>
        <v>9.3565655617106905E-2</v>
      </c>
    </row>
    <row r="98" spans="1:9" x14ac:dyDescent="0.25">
      <c r="A98" s="31" t="s">
        <v>185</v>
      </c>
      <c r="B98" s="18" t="s">
        <v>75</v>
      </c>
      <c r="C98" s="10">
        <v>59303.839999999997</v>
      </c>
      <c r="D98" s="10">
        <v>1888.62</v>
      </c>
      <c r="E98" s="10">
        <f t="shared" si="17"/>
        <v>61192.46</v>
      </c>
      <c r="F98" s="10">
        <f t="shared" ref="F98:G98" si="37">E98</f>
        <v>61192.46</v>
      </c>
      <c r="G98" s="10">
        <f t="shared" si="37"/>
        <v>61192.46</v>
      </c>
      <c r="H98" s="10">
        <f t="shared" si="12"/>
        <v>1888.6200000000026</v>
      </c>
      <c r="I98" s="41">
        <f t="shared" si="14"/>
        <v>3.1846504374758916E-2</v>
      </c>
    </row>
    <row r="99" spans="1:9" x14ac:dyDescent="0.25">
      <c r="A99" s="31" t="s">
        <v>186</v>
      </c>
      <c r="B99" s="18" t="s">
        <v>76</v>
      </c>
      <c r="C99" s="10">
        <v>177817.63</v>
      </c>
      <c r="D99" s="10">
        <v>-70165.02</v>
      </c>
      <c r="E99" s="10">
        <f t="shared" si="17"/>
        <v>107652.61</v>
      </c>
      <c r="F99" s="10">
        <f t="shared" ref="F99:G99" si="38">E99</f>
        <v>107652.61</v>
      </c>
      <c r="G99" s="10">
        <f t="shared" si="38"/>
        <v>107652.61</v>
      </c>
      <c r="H99" s="10">
        <f t="shared" si="12"/>
        <v>-70165.02</v>
      </c>
      <c r="I99" s="41">
        <f t="shared" si="14"/>
        <v>-0.3945897828016266</v>
      </c>
    </row>
    <row r="100" spans="1:9" x14ac:dyDescent="0.25">
      <c r="A100" s="31" t="s">
        <v>187</v>
      </c>
      <c r="B100" s="18" t="s">
        <v>78</v>
      </c>
      <c r="C100" s="10">
        <v>423237.77</v>
      </c>
      <c r="D100" s="10">
        <v>6691</v>
      </c>
      <c r="E100" s="10">
        <f t="shared" si="17"/>
        <v>429928.77</v>
      </c>
      <c r="F100" s="10">
        <f t="shared" ref="F100:G100" si="39">E100</f>
        <v>429928.77</v>
      </c>
      <c r="G100" s="10">
        <f t="shared" si="39"/>
        <v>429928.77</v>
      </c>
      <c r="H100" s="10">
        <f t="shared" si="12"/>
        <v>6691</v>
      </c>
      <c r="I100" s="41">
        <f t="shared" si="14"/>
        <v>1.5809080555357808E-2</v>
      </c>
    </row>
    <row r="101" spans="1:9" x14ac:dyDescent="0.25">
      <c r="A101" s="31" t="s">
        <v>188</v>
      </c>
      <c r="B101" s="18" t="s">
        <v>77</v>
      </c>
      <c r="C101" s="10">
        <v>587511.4</v>
      </c>
      <c r="D101" s="10">
        <v>-109800.09</v>
      </c>
      <c r="E101" s="10">
        <f t="shared" si="17"/>
        <v>477711.31000000006</v>
      </c>
      <c r="F101" s="10">
        <f t="shared" ref="F101:G101" si="40">E101</f>
        <v>477711.31000000006</v>
      </c>
      <c r="G101" s="10">
        <f t="shared" si="40"/>
        <v>477711.31000000006</v>
      </c>
      <c r="H101" s="10">
        <f t="shared" si="12"/>
        <v>-109800.08999999997</v>
      </c>
      <c r="I101" s="41">
        <f t="shared" si="14"/>
        <v>-0.18689014374869997</v>
      </c>
    </row>
    <row r="102" spans="1:9" ht="22.8" x14ac:dyDescent="0.25">
      <c r="A102" s="31" t="s">
        <v>189</v>
      </c>
      <c r="B102" s="19" t="s">
        <v>79</v>
      </c>
      <c r="C102" s="10">
        <v>737048.9</v>
      </c>
      <c r="D102" s="10">
        <v>89654.75</v>
      </c>
      <c r="E102" s="10">
        <f t="shared" si="17"/>
        <v>826703.65</v>
      </c>
      <c r="F102" s="10">
        <f t="shared" ref="F102:G102" si="41">E102</f>
        <v>826703.65</v>
      </c>
      <c r="G102" s="10">
        <f t="shared" si="41"/>
        <v>826703.65</v>
      </c>
      <c r="H102" s="10">
        <f t="shared" si="12"/>
        <v>89654.75</v>
      </c>
      <c r="I102" s="41">
        <f t="shared" si="14"/>
        <v>0.12164016525904861</v>
      </c>
    </row>
    <row r="103" spans="1:9" ht="23.4" x14ac:dyDescent="0.25">
      <c r="A103" s="31" t="s">
        <v>190</v>
      </c>
      <c r="B103" s="18" t="s">
        <v>80</v>
      </c>
      <c r="C103" s="10">
        <v>0</v>
      </c>
      <c r="D103" s="10">
        <v>10085.620000000001</v>
      </c>
      <c r="E103" s="10">
        <f t="shared" si="17"/>
        <v>10085.620000000001</v>
      </c>
      <c r="F103" s="10">
        <f t="shared" ref="F103:G110" si="42">E103</f>
        <v>10085.620000000001</v>
      </c>
      <c r="G103" s="10">
        <f t="shared" si="42"/>
        <v>10085.620000000001</v>
      </c>
      <c r="H103" s="10">
        <f t="shared" si="12"/>
        <v>10085.620000000001</v>
      </c>
      <c r="I103" s="41">
        <v>0</v>
      </c>
    </row>
    <row r="104" spans="1:9" s="23" customFormat="1" x14ac:dyDescent="0.25">
      <c r="A104" s="30">
        <v>82</v>
      </c>
      <c r="B104" s="20" t="s">
        <v>15</v>
      </c>
      <c r="C104" s="22">
        <f>C105+C108</f>
        <v>32685286.770000003</v>
      </c>
      <c r="D104" s="22">
        <f t="shared" ref="D104:G104" si="43">D105+D108</f>
        <v>-68643.87</v>
      </c>
      <c r="E104" s="22">
        <f t="shared" si="43"/>
        <v>32616642.900000002</v>
      </c>
      <c r="F104" s="22">
        <f t="shared" si="43"/>
        <v>32616642.900000002</v>
      </c>
      <c r="G104" s="22">
        <f t="shared" si="43"/>
        <v>32616642.900000002</v>
      </c>
      <c r="H104" s="22">
        <f t="shared" si="12"/>
        <v>-68643.870000001043</v>
      </c>
      <c r="I104" s="41">
        <f t="shared" si="14"/>
        <v>-2.1001458693948316E-3</v>
      </c>
    </row>
    <row r="105" spans="1:9" s="23" customFormat="1" ht="24" x14ac:dyDescent="0.25">
      <c r="A105" s="30" t="s">
        <v>161</v>
      </c>
      <c r="B105" s="21" t="s">
        <v>81</v>
      </c>
      <c r="C105" s="22">
        <f>C106+C107</f>
        <v>25494301.440000001</v>
      </c>
      <c r="D105" s="22">
        <f t="shared" ref="D105:F105" si="44">D106+D107</f>
        <v>-37501.410000000003</v>
      </c>
      <c r="E105" s="22">
        <f>E106+E107</f>
        <v>25456800.030000001</v>
      </c>
      <c r="F105" s="22">
        <f t="shared" si="44"/>
        <v>25456800.030000001</v>
      </c>
      <c r="G105" s="22">
        <f>G106+G107</f>
        <v>25456800.030000001</v>
      </c>
      <c r="H105" s="22">
        <f t="shared" si="12"/>
        <v>-37501.410000000149</v>
      </c>
      <c r="I105" s="41">
        <f t="shared" si="14"/>
        <v>-1.4709722519072931E-3</v>
      </c>
    </row>
    <row r="106" spans="1:9" ht="22.8" x14ac:dyDescent="0.25">
      <c r="A106" s="31" t="s">
        <v>191</v>
      </c>
      <c r="B106" s="19" t="s">
        <v>82</v>
      </c>
      <c r="C106" s="10">
        <v>25494301.440000001</v>
      </c>
      <c r="D106" s="10">
        <v>-37751.440000000002</v>
      </c>
      <c r="E106" s="10">
        <f t="shared" si="17"/>
        <v>25456550</v>
      </c>
      <c r="F106" s="10">
        <f t="shared" si="42"/>
        <v>25456550</v>
      </c>
      <c r="G106" s="10">
        <f t="shared" si="42"/>
        <v>25456550</v>
      </c>
      <c r="H106" s="10">
        <f t="shared" si="12"/>
        <v>-37751.440000001341</v>
      </c>
      <c r="I106" s="41">
        <f t="shared" si="14"/>
        <v>-1.4807795416104305E-3</v>
      </c>
    </row>
    <row r="107" spans="1:9" ht="24" customHeight="1" x14ac:dyDescent="0.25">
      <c r="A107" s="31" t="s">
        <v>192</v>
      </c>
      <c r="B107" s="19" t="s">
        <v>85</v>
      </c>
      <c r="C107" s="10">
        <v>0</v>
      </c>
      <c r="D107" s="10">
        <v>250.03</v>
      </c>
      <c r="E107" s="10">
        <f t="shared" si="17"/>
        <v>250.03</v>
      </c>
      <c r="F107" s="10">
        <f t="shared" si="42"/>
        <v>250.03</v>
      </c>
      <c r="G107" s="10">
        <f t="shared" si="42"/>
        <v>250.03</v>
      </c>
      <c r="H107" s="10">
        <f t="shared" si="12"/>
        <v>250.03</v>
      </c>
      <c r="I107" s="41">
        <v>0</v>
      </c>
    </row>
    <row r="108" spans="1:9" s="23" customFormat="1" ht="24.6" customHeight="1" x14ac:dyDescent="0.25">
      <c r="A108" s="30" t="s">
        <v>163</v>
      </c>
      <c r="B108" s="21" t="s">
        <v>86</v>
      </c>
      <c r="C108" s="22">
        <f>C109+C110</f>
        <v>7190985.3300000001</v>
      </c>
      <c r="D108" s="22">
        <f t="shared" ref="D108:G108" si="45">D109+D110</f>
        <v>-31142.46</v>
      </c>
      <c r="E108" s="22">
        <f t="shared" si="45"/>
        <v>7159842.8700000001</v>
      </c>
      <c r="F108" s="22">
        <f t="shared" si="45"/>
        <v>7159842.8700000001</v>
      </c>
      <c r="G108" s="22">
        <f t="shared" si="45"/>
        <v>7159842.8700000001</v>
      </c>
      <c r="H108" s="22">
        <f t="shared" si="12"/>
        <v>-31142.459999999963</v>
      </c>
      <c r="I108" s="41">
        <f t="shared" si="14"/>
        <v>-4.330763945530113E-3</v>
      </c>
    </row>
    <row r="109" spans="1:9" ht="24.6" customHeight="1" x14ac:dyDescent="0.25">
      <c r="A109" s="31" t="s">
        <v>193</v>
      </c>
      <c r="B109" s="19" t="s">
        <v>83</v>
      </c>
      <c r="C109" s="10">
        <v>7190985.3300000001</v>
      </c>
      <c r="D109" s="10">
        <v>-31154.53</v>
      </c>
      <c r="E109" s="10">
        <f t="shared" si="17"/>
        <v>7159830.7999999998</v>
      </c>
      <c r="F109" s="10">
        <f t="shared" si="42"/>
        <v>7159830.7999999998</v>
      </c>
      <c r="G109" s="10">
        <f t="shared" si="42"/>
        <v>7159830.7999999998</v>
      </c>
      <c r="H109" s="10">
        <f t="shared" si="12"/>
        <v>-31154.530000000261</v>
      </c>
      <c r="I109" s="41">
        <f t="shared" si="14"/>
        <v>-4.3324424359519947E-3</v>
      </c>
    </row>
    <row r="110" spans="1:9" ht="22.8" x14ac:dyDescent="0.25">
      <c r="A110" s="31" t="s">
        <v>194</v>
      </c>
      <c r="B110" s="19" t="s">
        <v>84</v>
      </c>
      <c r="C110" s="10">
        <v>0</v>
      </c>
      <c r="D110" s="10">
        <v>12.07</v>
      </c>
      <c r="E110" s="10">
        <f t="shared" si="17"/>
        <v>12.07</v>
      </c>
      <c r="F110" s="10">
        <f t="shared" si="42"/>
        <v>12.07</v>
      </c>
      <c r="G110" s="10">
        <f t="shared" si="42"/>
        <v>12.07</v>
      </c>
      <c r="H110" s="10">
        <f t="shared" si="12"/>
        <v>12.07</v>
      </c>
      <c r="I110" s="41">
        <v>0</v>
      </c>
    </row>
    <row r="111" spans="1:9" s="23" customFormat="1" x14ac:dyDescent="0.25">
      <c r="A111" s="30">
        <v>83</v>
      </c>
      <c r="B111" s="21" t="s">
        <v>16</v>
      </c>
      <c r="C111" s="22">
        <f>C112+C114</f>
        <v>145000</v>
      </c>
      <c r="D111" s="22">
        <f t="shared" ref="D111:G111" si="46">D112+D114</f>
        <v>33652493.969999999</v>
      </c>
      <c r="E111" s="22">
        <f t="shared" si="46"/>
        <v>33797493.969999999</v>
      </c>
      <c r="F111" s="22">
        <f t="shared" si="46"/>
        <v>33797493.969999999</v>
      </c>
      <c r="G111" s="22">
        <f t="shared" si="46"/>
        <v>33797493.969999999</v>
      </c>
      <c r="H111" s="22">
        <f t="shared" si="12"/>
        <v>33652493.969999999</v>
      </c>
      <c r="I111" s="41">
        <f>H111/C111*1</f>
        <v>232.08616531034482</v>
      </c>
    </row>
    <row r="112" spans="1:9" s="23" customFormat="1" x14ac:dyDescent="0.25">
      <c r="A112" s="30" t="s">
        <v>162</v>
      </c>
      <c r="B112" s="21" t="s">
        <v>87</v>
      </c>
      <c r="C112" s="22">
        <f>C113</f>
        <v>145000</v>
      </c>
      <c r="D112" s="22">
        <f t="shared" ref="D112:G112" si="47">D113</f>
        <v>-145000</v>
      </c>
      <c r="E112" s="22">
        <f t="shared" si="47"/>
        <v>0</v>
      </c>
      <c r="F112" s="22">
        <f t="shared" si="47"/>
        <v>0</v>
      </c>
      <c r="G112" s="22">
        <f t="shared" si="47"/>
        <v>0</v>
      </c>
      <c r="H112" s="22">
        <f t="shared" si="12"/>
        <v>-145000</v>
      </c>
      <c r="I112" s="41">
        <f t="shared" si="14"/>
        <v>-1</v>
      </c>
    </row>
    <row r="113" spans="1:9" x14ac:dyDescent="0.25">
      <c r="A113" s="31" t="s">
        <v>195</v>
      </c>
      <c r="B113" s="19" t="s">
        <v>88</v>
      </c>
      <c r="C113" s="10">
        <v>145000</v>
      </c>
      <c r="D113" s="10">
        <v>-145000</v>
      </c>
      <c r="E113" s="10">
        <f t="shared" si="17"/>
        <v>0</v>
      </c>
      <c r="F113" s="10">
        <f t="shared" ref="F113:G113" si="48">E113</f>
        <v>0</v>
      </c>
      <c r="G113" s="10">
        <f t="shared" si="48"/>
        <v>0</v>
      </c>
      <c r="H113" s="10">
        <f t="shared" si="12"/>
        <v>-145000</v>
      </c>
      <c r="I113" s="41">
        <f t="shared" si="14"/>
        <v>-1</v>
      </c>
    </row>
    <row r="114" spans="1:9" s="23" customFormat="1" x14ac:dyDescent="0.25">
      <c r="A114" s="30" t="s">
        <v>164</v>
      </c>
      <c r="B114" s="21" t="s">
        <v>89</v>
      </c>
      <c r="C114" s="22">
        <f>C115+C116</f>
        <v>0</v>
      </c>
      <c r="D114" s="22">
        <f t="shared" ref="D114:G114" si="49">D115+D116</f>
        <v>33797493.969999999</v>
      </c>
      <c r="E114" s="22">
        <f t="shared" si="49"/>
        <v>33797493.969999999</v>
      </c>
      <c r="F114" s="22">
        <f t="shared" si="49"/>
        <v>33797493.969999999</v>
      </c>
      <c r="G114" s="22">
        <f t="shared" si="49"/>
        <v>33797493.969999999</v>
      </c>
      <c r="H114" s="22">
        <f t="shared" si="12"/>
        <v>33797493.969999999</v>
      </c>
      <c r="I114" s="41">
        <v>0</v>
      </c>
    </row>
    <row r="115" spans="1:9" x14ac:dyDescent="0.25">
      <c r="A115" s="31" t="s">
        <v>196</v>
      </c>
      <c r="B115" s="19" t="s">
        <v>90</v>
      </c>
      <c r="C115" s="10">
        <v>0</v>
      </c>
      <c r="D115" s="10">
        <v>54428</v>
      </c>
      <c r="E115" s="10">
        <f t="shared" si="17"/>
        <v>54428</v>
      </c>
      <c r="F115" s="10">
        <f t="shared" ref="F115:G115" si="50">E115</f>
        <v>54428</v>
      </c>
      <c r="G115" s="10">
        <f t="shared" si="50"/>
        <v>54428</v>
      </c>
      <c r="H115" s="10">
        <f t="shared" si="12"/>
        <v>54428</v>
      </c>
      <c r="I115" s="41">
        <v>0</v>
      </c>
    </row>
    <row r="116" spans="1:9" s="23" customFormat="1" ht="23.4" customHeight="1" x14ac:dyDescent="0.25">
      <c r="A116" s="30" t="s">
        <v>197</v>
      </c>
      <c r="B116" s="21" t="s">
        <v>91</v>
      </c>
      <c r="C116" s="22">
        <f>C117+C118</f>
        <v>0</v>
      </c>
      <c r="D116" s="22">
        <f t="shared" ref="D116:G116" si="51">D117+D118</f>
        <v>33743065.969999999</v>
      </c>
      <c r="E116" s="22">
        <f t="shared" si="51"/>
        <v>33743065.969999999</v>
      </c>
      <c r="F116" s="22">
        <f t="shared" si="51"/>
        <v>33743065.969999999</v>
      </c>
      <c r="G116" s="22">
        <f t="shared" si="51"/>
        <v>33743065.969999999</v>
      </c>
      <c r="H116" s="22">
        <f t="shared" si="12"/>
        <v>33743065.969999999</v>
      </c>
      <c r="I116" s="41">
        <v>0</v>
      </c>
    </row>
    <row r="117" spans="1:9" ht="23.4" customHeight="1" x14ac:dyDescent="0.25">
      <c r="A117" s="31" t="s">
        <v>198</v>
      </c>
      <c r="B117" s="19" t="s">
        <v>91</v>
      </c>
      <c r="C117" s="10">
        <v>0</v>
      </c>
      <c r="D117" s="10">
        <v>33742381.189999998</v>
      </c>
      <c r="E117" s="10">
        <f t="shared" si="17"/>
        <v>33742381.189999998</v>
      </c>
      <c r="F117" s="10">
        <f t="shared" ref="F117:G117" si="52">E117</f>
        <v>33742381.189999998</v>
      </c>
      <c r="G117" s="10">
        <f t="shared" si="52"/>
        <v>33742381.189999998</v>
      </c>
      <c r="H117" s="10">
        <f t="shared" si="12"/>
        <v>33742381.189999998</v>
      </c>
      <c r="I117" s="41">
        <v>0</v>
      </c>
    </row>
    <row r="118" spans="1:9" x14ac:dyDescent="0.25">
      <c r="A118" s="31" t="s">
        <v>199</v>
      </c>
      <c r="B118" s="19" t="s">
        <v>92</v>
      </c>
      <c r="C118" s="10">
        <v>0</v>
      </c>
      <c r="D118" s="10">
        <v>684.78</v>
      </c>
      <c r="E118" s="10">
        <f t="shared" si="17"/>
        <v>684.78</v>
      </c>
      <c r="F118" s="10">
        <f t="shared" ref="F118:G118" si="53">E118</f>
        <v>684.78</v>
      </c>
      <c r="G118" s="10">
        <f t="shared" si="53"/>
        <v>684.78</v>
      </c>
      <c r="H118" s="10">
        <f t="shared" si="12"/>
        <v>684.78</v>
      </c>
      <c r="I118" s="41">
        <v>0</v>
      </c>
    </row>
    <row r="119" spans="1:9" s="23" customFormat="1" x14ac:dyDescent="0.25">
      <c r="A119" s="32">
        <v>9</v>
      </c>
      <c r="B119" s="5" t="s">
        <v>108</v>
      </c>
      <c r="C119" s="34">
        <v>0</v>
      </c>
      <c r="D119" s="34">
        <v>0</v>
      </c>
      <c r="E119" s="34">
        <v>0</v>
      </c>
      <c r="F119" s="34">
        <v>0</v>
      </c>
      <c r="G119" s="34">
        <v>0</v>
      </c>
      <c r="H119" s="22">
        <f t="shared" si="12"/>
        <v>0</v>
      </c>
      <c r="I119" s="41">
        <v>0</v>
      </c>
    </row>
    <row r="120" spans="1:9" s="23" customFormat="1" x14ac:dyDescent="0.25">
      <c r="A120" s="32">
        <v>0</v>
      </c>
      <c r="B120" s="5" t="s">
        <v>109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22">
        <f t="shared" si="12"/>
        <v>0</v>
      </c>
      <c r="I120" s="41">
        <v>0</v>
      </c>
    </row>
    <row r="121" spans="1:9" x14ac:dyDescent="0.25">
      <c r="A121" s="31" t="s">
        <v>110</v>
      </c>
      <c r="B121" s="6" t="s">
        <v>111</v>
      </c>
      <c r="C121" s="35">
        <v>0</v>
      </c>
      <c r="D121" s="35">
        <v>0</v>
      </c>
      <c r="E121" s="35">
        <v>0</v>
      </c>
      <c r="F121" s="35">
        <v>0</v>
      </c>
      <c r="G121" s="35">
        <v>0</v>
      </c>
      <c r="H121" s="10">
        <f t="shared" si="12"/>
        <v>0</v>
      </c>
      <c r="I121" s="41">
        <v>0</v>
      </c>
    </row>
    <row r="122" spans="1:9" x14ac:dyDescent="0.25">
      <c r="A122" s="31" t="s">
        <v>112</v>
      </c>
      <c r="B122" s="6" t="s">
        <v>113</v>
      </c>
      <c r="C122" s="35">
        <v>0</v>
      </c>
      <c r="D122" s="35">
        <v>0</v>
      </c>
      <c r="E122" s="35">
        <v>0</v>
      </c>
      <c r="F122" s="35">
        <v>0</v>
      </c>
      <c r="G122" s="35">
        <v>0</v>
      </c>
      <c r="H122" s="10">
        <f t="shared" si="12"/>
        <v>0</v>
      </c>
      <c r="I122" s="41">
        <v>0</v>
      </c>
    </row>
    <row r="123" spans="1:9" x14ac:dyDescent="0.25">
      <c r="A123" s="31"/>
      <c r="B123" s="6"/>
      <c r="C123" s="10"/>
      <c r="D123" s="10"/>
      <c r="E123" s="10"/>
      <c r="F123" s="10"/>
      <c r="G123" s="10"/>
      <c r="H123" s="6"/>
      <c r="I123" s="6"/>
    </row>
    <row r="124" spans="1:9" s="23" customFormat="1" x14ac:dyDescent="0.25">
      <c r="A124" s="30"/>
      <c r="B124" s="3" t="s">
        <v>17</v>
      </c>
      <c r="C124" s="22">
        <f>C8+C11+C16+C35+C39+C52+C73+C84+C92+C104+C111</f>
        <v>48856031.010000005</v>
      </c>
      <c r="D124" s="22">
        <f t="shared" ref="D124:G124" si="54">D8+D11+D16+D35+D39+D52+D73+D84+D92+D104+D111</f>
        <v>31481216.369999997</v>
      </c>
      <c r="E124" s="22">
        <f t="shared" si="54"/>
        <v>80337247.379999995</v>
      </c>
      <c r="F124" s="22">
        <f t="shared" si="54"/>
        <v>80337247.379999995</v>
      </c>
      <c r="G124" s="22">
        <f t="shared" si="54"/>
        <v>80337247.379999995</v>
      </c>
      <c r="H124" s="5"/>
      <c r="I124" s="5"/>
    </row>
  </sheetData>
  <mergeCells count="6">
    <mergeCell ref="H1:I1"/>
    <mergeCell ref="A2:I2"/>
    <mergeCell ref="A3:I3"/>
    <mergeCell ref="A5:I5"/>
    <mergeCell ref="A6:B6"/>
    <mergeCell ref="A4:I4"/>
  </mergeCells>
  <phoneticPr fontId="14" type="noConversion"/>
  <pageMargins left="0.39370078740157483" right="0.31496062992125984" top="0.69" bottom="0.62" header="0.31496062992125984" footer="0.31496062992125984"/>
  <pageSetup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Villaseñor Cabrera</dc:creator>
  <cp:lastModifiedBy>ibeth matias</cp:lastModifiedBy>
  <cp:lastPrinted>2025-04-09T19:19:32Z</cp:lastPrinted>
  <dcterms:created xsi:type="dcterms:W3CDTF">2023-09-07T23:51:23Z</dcterms:created>
  <dcterms:modified xsi:type="dcterms:W3CDTF">2025-04-09T19:45:44Z</dcterms:modified>
</cp:coreProperties>
</file>