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ve_\Downloads\"/>
    </mc:Choice>
  </mc:AlternateContent>
  <xr:revisionPtr revIDLastSave="0" documentId="13_ncr:1_{D6F8B2AB-8B71-4752-B251-67A7AA8B9D43}" xr6:coauthVersionLast="47" xr6:coauthVersionMax="47" xr10:uidLastSave="{00000000-0000-0000-0000-000000000000}"/>
  <bookViews>
    <workbookView xWindow="768" yWindow="0" windowWidth="21456" windowHeight="12336" xr2:uid="{00000000-000D-0000-FFFF-FFFF00000000}"/>
  </bookViews>
  <sheets>
    <sheet name="IP-5" sheetId="1" r:id="rId1"/>
    <sheet name="IP-5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6" i="1" l="1"/>
  <c r="E9" i="1"/>
  <c r="C48" i="1"/>
  <c r="H131" i="1"/>
  <c r="E94" i="1"/>
  <c r="E95" i="1"/>
  <c r="E96" i="1"/>
  <c r="E97" i="1"/>
  <c r="E98" i="1"/>
  <c r="E93" i="1"/>
  <c r="C99" i="1"/>
  <c r="H49" i="1"/>
  <c r="C225" i="1"/>
  <c r="C212" i="1"/>
  <c r="C193" i="1"/>
  <c r="C166" i="1"/>
  <c r="C138" i="1"/>
  <c r="C117" i="1"/>
  <c r="C83" i="1"/>
  <c r="C61" i="1"/>
  <c r="C226" i="1" l="1"/>
  <c r="H184" i="1"/>
  <c r="E184" i="1"/>
  <c r="J184" i="1" s="1"/>
  <c r="H183" i="1"/>
  <c r="E183" i="1"/>
  <c r="J183" i="1" s="1"/>
  <c r="H182" i="1"/>
  <c r="E182" i="1"/>
  <c r="J182" i="1" s="1"/>
  <c r="H181" i="1"/>
  <c r="E181" i="1"/>
  <c r="J181" i="1" s="1"/>
  <c r="H180" i="1"/>
  <c r="E180" i="1"/>
  <c r="J180" i="1" s="1"/>
  <c r="H179" i="1"/>
  <c r="E179" i="1"/>
  <c r="J179" i="1" s="1"/>
  <c r="H208" i="1"/>
  <c r="E208" i="1"/>
  <c r="J208" i="1" s="1"/>
  <c r="H207" i="1"/>
  <c r="E207" i="1"/>
  <c r="J207" i="1" s="1"/>
  <c r="H206" i="1"/>
  <c r="E206" i="1"/>
  <c r="J206" i="1" s="1"/>
  <c r="H205" i="1"/>
  <c r="E205" i="1"/>
  <c r="J205" i="1" s="1"/>
  <c r="H204" i="1"/>
  <c r="E204" i="1"/>
  <c r="J204" i="1" s="1"/>
  <c r="H203" i="1"/>
  <c r="E203" i="1"/>
  <c r="J203" i="1" s="1"/>
  <c r="H112" i="1"/>
  <c r="E112" i="1"/>
  <c r="J112" i="1" s="1"/>
  <c r="H111" i="1"/>
  <c r="E111" i="1"/>
  <c r="J111" i="1" s="1"/>
  <c r="H110" i="1"/>
  <c r="E110" i="1"/>
  <c r="J110" i="1" s="1"/>
  <c r="H109" i="1"/>
  <c r="E109" i="1"/>
  <c r="J109" i="1" s="1"/>
  <c r="H57" i="1"/>
  <c r="E57" i="1"/>
  <c r="J57" i="1" s="1"/>
  <c r="H56" i="1"/>
  <c r="E56" i="1"/>
  <c r="J56" i="1" s="1"/>
  <c r="H55" i="1"/>
  <c r="E55" i="1"/>
  <c r="J55" i="1" s="1"/>
  <c r="H92" i="1"/>
  <c r="E92" i="1"/>
  <c r="J92" i="1" s="1"/>
  <c r="H91" i="1"/>
  <c r="E91" i="1"/>
  <c r="J91" i="1" s="1"/>
  <c r="H90" i="1"/>
  <c r="E90" i="1"/>
  <c r="J90" i="1" s="1"/>
  <c r="H157" i="1"/>
  <c r="E157" i="1"/>
  <c r="J157" i="1" s="1"/>
  <c r="H156" i="1"/>
  <c r="E156" i="1"/>
  <c r="J156" i="1" s="1"/>
  <c r="H155" i="1"/>
  <c r="E155" i="1"/>
  <c r="J155" i="1" s="1"/>
  <c r="H154" i="1"/>
  <c r="E154" i="1"/>
  <c r="J154" i="1" s="1"/>
  <c r="H153" i="1"/>
  <c r="E153" i="1"/>
  <c r="J153" i="1" s="1"/>
  <c r="H152" i="1"/>
  <c r="E152" i="1"/>
  <c r="J152" i="1" s="1"/>
  <c r="H79" i="1"/>
  <c r="E79" i="1"/>
  <c r="J79" i="1" s="1"/>
  <c r="H78" i="1"/>
  <c r="E78" i="1"/>
  <c r="J78" i="1" s="1"/>
  <c r="H77" i="1"/>
  <c r="E77" i="1"/>
  <c r="J77" i="1" s="1"/>
  <c r="H76" i="1"/>
  <c r="E76" i="1"/>
  <c r="J76" i="1" s="1"/>
  <c r="H75" i="1"/>
  <c r="E75" i="1"/>
  <c r="J75" i="1" s="1"/>
  <c r="H74" i="1"/>
  <c r="E74" i="1"/>
  <c r="J74" i="1" s="1"/>
  <c r="H134" i="1"/>
  <c r="E134" i="1"/>
  <c r="J134" i="1" s="1"/>
  <c r="H133" i="1"/>
  <c r="E133" i="1"/>
  <c r="J133" i="1" s="1"/>
  <c r="H132" i="1"/>
  <c r="E132" i="1"/>
  <c r="J132" i="1" s="1"/>
  <c r="E131" i="1"/>
  <c r="J131" i="1" s="1"/>
  <c r="H39" i="1"/>
  <c r="E39" i="1"/>
  <c r="J39" i="1" s="1"/>
  <c r="H38" i="1"/>
  <c r="E38" i="1"/>
  <c r="J38" i="1" s="1"/>
  <c r="H37" i="1"/>
  <c r="E37" i="1"/>
  <c r="J37" i="1" s="1"/>
  <c r="H36" i="1"/>
  <c r="E36" i="1"/>
  <c r="J36" i="1" s="1"/>
  <c r="H35" i="1"/>
  <c r="E35" i="1"/>
  <c r="J35" i="1" s="1"/>
  <c r="H34" i="1"/>
  <c r="E34" i="1"/>
  <c r="J34" i="1" s="1"/>
  <c r="H33" i="1"/>
  <c r="E33" i="1"/>
  <c r="J33" i="1" s="1"/>
  <c r="H32" i="1"/>
  <c r="E32" i="1"/>
  <c r="J32" i="1" s="1"/>
  <c r="H31" i="1"/>
  <c r="E31" i="1"/>
  <c r="J31" i="1" s="1"/>
  <c r="H30" i="1"/>
  <c r="E30" i="1"/>
  <c r="J30" i="1" s="1"/>
  <c r="D231" i="2"/>
  <c r="C231" i="2"/>
  <c r="E228" i="2"/>
  <c r="H223" i="2"/>
  <c r="H231" i="2" s="1"/>
  <c r="E223" i="2"/>
  <c r="J223" i="2" s="1"/>
  <c r="J231" i="2" s="1"/>
  <c r="D218" i="2"/>
  <c r="C218" i="2"/>
  <c r="E217" i="2"/>
  <c r="E216" i="2"/>
  <c r="E215" i="2"/>
  <c r="E214" i="2"/>
  <c r="E213" i="2"/>
  <c r="H212" i="2"/>
  <c r="E212" i="2"/>
  <c r="J212" i="2" s="1"/>
  <c r="H211" i="2"/>
  <c r="E211" i="2"/>
  <c r="J211" i="2" s="1"/>
  <c r="H210" i="2"/>
  <c r="E210" i="2"/>
  <c r="J210" i="2" s="1"/>
  <c r="H209" i="2"/>
  <c r="E209" i="2"/>
  <c r="J209" i="2" s="1"/>
  <c r="H208" i="2"/>
  <c r="E208" i="2"/>
  <c r="J208" i="2" s="1"/>
  <c r="H207" i="2"/>
  <c r="E207" i="2"/>
  <c r="J207" i="2" s="1"/>
  <c r="H206" i="2"/>
  <c r="E206" i="2"/>
  <c r="J206" i="2" s="1"/>
  <c r="H205" i="2"/>
  <c r="E205" i="2"/>
  <c r="J205" i="2" s="1"/>
  <c r="H204" i="2"/>
  <c r="E204" i="2"/>
  <c r="J204" i="2" s="1"/>
  <c r="H203" i="2"/>
  <c r="H218" i="2" s="1"/>
  <c r="E203" i="2"/>
  <c r="E218" i="2" s="1"/>
  <c r="D202" i="2"/>
  <c r="C202" i="2"/>
  <c r="E200" i="2"/>
  <c r="E199" i="2"/>
  <c r="E198" i="2"/>
  <c r="E197" i="2"/>
  <c r="E196" i="2"/>
  <c r="E195" i="2"/>
  <c r="E194" i="2"/>
  <c r="H191" i="2"/>
  <c r="H190" i="2"/>
  <c r="E190" i="2"/>
  <c r="J190" i="2" s="1"/>
  <c r="H189" i="2"/>
  <c r="E189" i="2"/>
  <c r="J189" i="2" s="1"/>
  <c r="H188" i="2"/>
  <c r="E188" i="2"/>
  <c r="J188" i="2" s="1"/>
  <c r="H187" i="2"/>
  <c r="E187" i="2"/>
  <c r="J187" i="2" s="1"/>
  <c r="H186" i="2"/>
  <c r="E186" i="2"/>
  <c r="J186" i="2" s="1"/>
  <c r="H185" i="2"/>
  <c r="E185" i="2"/>
  <c r="J185" i="2" s="1"/>
  <c r="H184" i="2"/>
  <c r="E184" i="2"/>
  <c r="J184" i="2" s="1"/>
  <c r="H183" i="2"/>
  <c r="E183" i="2"/>
  <c r="J183" i="2" s="1"/>
  <c r="H182" i="2"/>
  <c r="E182" i="2"/>
  <c r="J182" i="2" s="1"/>
  <c r="H181" i="2"/>
  <c r="E181" i="2"/>
  <c r="J181" i="2" s="1"/>
  <c r="H180" i="2"/>
  <c r="E180" i="2"/>
  <c r="J180" i="2" s="1"/>
  <c r="H179" i="2"/>
  <c r="E179" i="2"/>
  <c r="J179" i="2" s="1"/>
  <c r="D178" i="2"/>
  <c r="C178" i="2"/>
  <c r="E177" i="2"/>
  <c r="E176" i="2"/>
  <c r="E175" i="2"/>
  <c r="E174" i="2"/>
  <c r="E173" i="2"/>
  <c r="E172" i="2"/>
  <c r="E171" i="2"/>
  <c r="E170" i="2"/>
  <c r="H166" i="2"/>
  <c r="E166" i="2"/>
  <c r="J166" i="2" s="1"/>
  <c r="H165" i="2"/>
  <c r="E165" i="2"/>
  <c r="J165" i="2" s="1"/>
  <c r="H164" i="2"/>
  <c r="E164" i="2"/>
  <c r="J164" i="2" s="1"/>
  <c r="H163" i="2"/>
  <c r="E163" i="2"/>
  <c r="J163" i="2" s="1"/>
  <c r="H162" i="2"/>
  <c r="E162" i="2"/>
  <c r="J162" i="2" s="1"/>
  <c r="J161" i="2"/>
  <c r="H161" i="2"/>
  <c r="E161" i="2"/>
  <c r="H160" i="2"/>
  <c r="E160" i="2"/>
  <c r="J160" i="2" s="1"/>
  <c r="H159" i="2"/>
  <c r="E159" i="2"/>
  <c r="J159" i="2" s="1"/>
  <c r="H158" i="2"/>
  <c r="E158" i="2"/>
  <c r="J158" i="2" s="1"/>
  <c r="H157" i="2"/>
  <c r="E157" i="2"/>
  <c r="J157" i="2" s="1"/>
  <c r="H156" i="2"/>
  <c r="E156" i="2"/>
  <c r="J156" i="2" s="1"/>
  <c r="H155" i="2"/>
  <c r="E155" i="2"/>
  <c r="J155" i="2" s="1"/>
  <c r="H154" i="2"/>
  <c r="E154" i="2"/>
  <c r="D153" i="2"/>
  <c r="C153" i="2"/>
  <c r="E152" i="2"/>
  <c r="E151" i="2"/>
  <c r="E150" i="2"/>
  <c r="E149" i="2"/>
  <c r="E148" i="2"/>
  <c r="H147" i="2"/>
  <c r="E147" i="2"/>
  <c r="H146" i="2"/>
  <c r="E146" i="2"/>
  <c r="H145" i="2"/>
  <c r="E145" i="2"/>
  <c r="J145" i="2" s="1"/>
  <c r="H144" i="2"/>
  <c r="E144" i="2"/>
  <c r="J144" i="2" s="1"/>
  <c r="H143" i="2"/>
  <c r="E143" i="2"/>
  <c r="J143" i="2" s="1"/>
  <c r="H142" i="2"/>
  <c r="E142" i="2"/>
  <c r="J142" i="2" s="1"/>
  <c r="H141" i="2"/>
  <c r="E141" i="2"/>
  <c r="J139" i="2"/>
  <c r="H139" i="2"/>
  <c r="D139" i="2"/>
  <c r="C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D126" i="2"/>
  <c r="C126" i="2"/>
  <c r="E125" i="2"/>
  <c r="E124" i="2"/>
  <c r="E123" i="2"/>
  <c r="E122" i="2"/>
  <c r="E121" i="2"/>
  <c r="E120" i="2"/>
  <c r="H119" i="2"/>
  <c r="E119" i="2"/>
  <c r="H118" i="2"/>
  <c r="E118" i="2"/>
  <c r="J118" i="2" s="1"/>
  <c r="H117" i="2"/>
  <c r="E117" i="2"/>
  <c r="J117" i="2" s="1"/>
  <c r="H116" i="2"/>
  <c r="E116" i="2"/>
  <c r="J116" i="2" s="1"/>
  <c r="J115" i="2"/>
  <c r="H115" i="2"/>
  <c r="E115" i="2"/>
  <c r="H114" i="2"/>
  <c r="E114" i="2"/>
  <c r="J114" i="2" s="1"/>
  <c r="H113" i="2"/>
  <c r="E113" i="2"/>
  <c r="J113" i="2" s="1"/>
  <c r="H112" i="2"/>
  <c r="E112" i="2"/>
  <c r="J112" i="2" s="1"/>
  <c r="H111" i="2"/>
  <c r="E111" i="2"/>
  <c r="J111" i="2" s="1"/>
  <c r="H110" i="2"/>
  <c r="E110" i="2"/>
  <c r="J110" i="2" s="1"/>
  <c r="D109" i="2"/>
  <c r="C109" i="2"/>
  <c r="E105" i="2"/>
  <c r="E104" i="2"/>
  <c r="E103" i="2"/>
  <c r="H102" i="2"/>
  <c r="E102" i="2"/>
  <c r="J102" i="2" s="1"/>
  <c r="H101" i="2"/>
  <c r="E101" i="2"/>
  <c r="J101" i="2" s="1"/>
  <c r="H100" i="2"/>
  <c r="H109" i="2" s="1"/>
  <c r="E100" i="2"/>
  <c r="E109" i="2" s="1"/>
  <c r="J99" i="2"/>
  <c r="H99" i="2"/>
  <c r="E99" i="2"/>
  <c r="H98" i="2"/>
  <c r="E98" i="2"/>
  <c r="J98" i="2" s="1"/>
  <c r="H97" i="2"/>
  <c r="E97" i="2"/>
  <c r="J97" i="2" s="1"/>
  <c r="J96" i="2"/>
  <c r="D96" i="2"/>
  <c r="C96" i="2"/>
  <c r="E95" i="2"/>
  <c r="E94" i="2"/>
  <c r="E93" i="2"/>
  <c r="E92" i="2"/>
  <c r="E91" i="2"/>
  <c r="E90" i="2"/>
  <c r="E89" i="2"/>
  <c r="E88" i="2"/>
  <c r="H87" i="2"/>
  <c r="H96" i="2" s="1"/>
  <c r="E87" i="2"/>
  <c r="D80" i="2"/>
  <c r="C80" i="2"/>
  <c r="E79" i="2"/>
  <c r="E78" i="2"/>
  <c r="E77" i="2"/>
  <c r="E76" i="2"/>
  <c r="E75" i="2"/>
  <c r="H74" i="2"/>
  <c r="E74" i="2"/>
  <c r="H73" i="2"/>
  <c r="E73" i="2"/>
  <c r="J73" i="2" s="1"/>
  <c r="H72" i="2"/>
  <c r="E72" i="2"/>
  <c r="J72" i="2" s="1"/>
  <c r="H71" i="2"/>
  <c r="E71" i="2"/>
  <c r="J71" i="2" s="1"/>
  <c r="H70" i="2"/>
  <c r="E70" i="2"/>
  <c r="J70" i="2" s="1"/>
  <c r="H69" i="2"/>
  <c r="E69" i="2"/>
  <c r="J69" i="2" s="1"/>
  <c r="H68" i="2"/>
  <c r="E68" i="2"/>
  <c r="J68" i="2" s="1"/>
  <c r="H67" i="2"/>
  <c r="E67" i="2"/>
  <c r="J67" i="2" s="1"/>
  <c r="H66" i="2"/>
  <c r="E66" i="2"/>
  <c r="J66" i="2" s="1"/>
  <c r="J65" i="2"/>
  <c r="H65" i="2"/>
  <c r="E65" i="2"/>
  <c r="H64" i="2"/>
  <c r="E64" i="2"/>
  <c r="J64" i="2" s="1"/>
  <c r="H63" i="2"/>
  <c r="E63" i="2"/>
  <c r="J63" i="2" s="1"/>
  <c r="H62" i="2"/>
  <c r="E62" i="2"/>
  <c r="D61" i="2"/>
  <c r="C61" i="2"/>
  <c r="E60" i="2"/>
  <c r="E59" i="2"/>
  <c r="E58" i="2"/>
  <c r="E57" i="2"/>
  <c r="E56" i="2"/>
  <c r="E55" i="2"/>
  <c r="H54" i="2"/>
  <c r="E54" i="2"/>
  <c r="J54" i="2" s="1"/>
  <c r="H53" i="2"/>
  <c r="E53" i="2"/>
  <c r="J53" i="2" s="1"/>
  <c r="H52" i="2"/>
  <c r="E52" i="2"/>
  <c r="J52" i="2" s="1"/>
  <c r="H51" i="2"/>
  <c r="E51" i="2"/>
  <c r="J51" i="2" s="1"/>
  <c r="H50" i="2"/>
  <c r="E50" i="2"/>
  <c r="J50" i="2" s="1"/>
  <c r="H49" i="2"/>
  <c r="E49" i="2"/>
  <c r="D48" i="2"/>
  <c r="C48" i="2"/>
  <c r="E47" i="2"/>
  <c r="E45" i="2"/>
  <c r="E43" i="2"/>
  <c r="E42" i="2"/>
  <c r="E40" i="2"/>
  <c r="E39" i="2"/>
  <c r="E38" i="2"/>
  <c r="E37" i="2"/>
  <c r="E36" i="2"/>
  <c r="E35" i="2"/>
  <c r="E34" i="2"/>
  <c r="E33" i="2"/>
  <c r="E32" i="2"/>
  <c r="E31" i="2"/>
  <c r="E30" i="2"/>
  <c r="H29" i="2"/>
  <c r="E29" i="2"/>
  <c r="J29" i="2" s="1"/>
  <c r="H28" i="2"/>
  <c r="E28" i="2"/>
  <c r="J28" i="2" s="1"/>
  <c r="H27" i="2"/>
  <c r="E27" i="2"/>
  <c r="J27" i="2" s="1"/>
  <c r="H26" i="2"/>
  <c r="E26" i="2"/>
  <c r="J26" i="2" s="1"/>
  <c r="H25" i="2"/>
  <c r="E25" i="2"/>
  <c r="J25" i="2" s="1"/>
  <c r="H24" i="2"/>
  <c r="E24" i="2"/>
  <c r="J24" i="2" s="1"/>
  <c r="J23" i="2"/>
  <c r="H22" i="2"/>
  <c r="E22" i="2"/>
  <c r="J22" i="2" s="1"/>
  <c r="H21" i="2"/>
  <c r="E21" i="2"/>
  <c r="J21" i="2" s="1"/>
  <c r="J20" i="2"/>
  <c r="H19" i="2"/>
  <c r="E19" i="2"/>
  <c r="J19" i="2" s="1"/>
  <c r="H18" i="2"/>
  <c r="E18" i="2"/>
  <c r="J18" i="2" s="1"/>
  <c r="H17" i="2"/>
  <c r="E17" i="2"/>
  <c r="J17" i="2" s="1"/>
  <c r="J16" i="2"/>
  <c r="H16" i="2"/>
  <c r="E16" i="2"/>
  <c r="H15" i="2"/>
  <c r="E15" i="2"/>
  <c r="J15" i="2" s="1"/>
  <c r="H14" i="2"/>
  <c r="E14" i="2"/>
  <c r="J14" i="2" s="1"/>
  <c r="H13" i="2"/>
  <c r="E13" i="2"/>
  <c r="J13" i="2" s="1"/>
  <c r="J12" i="2"/>
  <c r="H11" i="2"/>
  <c r="E11" i="2"/>
  <c r="J11" i="2" s="1"/>
  <c r="J10" i="2"/>
  <c r="H10" i="2"/>
  <c r="H9" i="2"/>
  <c r="E9" i="2"/>
  <c r="H126" i="2" l="1"/>
  <c r="H202" i="2"/>
  <c r="E96" i="2"/>
  <c r="E61" i="2"/>
  <c r="H61" i="2"/>
  <c r="E139" i="2"/>
  <c r="E178" i="2"/>
  <c r="C140" i="2"/>
  <c r="C232" i="2" s="1"/>
  <c r="E48" i="2"/>
  <c r="H178" i="2"/>
  <c r="D140" i="2"/>
  <c r="D232" i="2" s="1"/>
  <c r="H48" i="2"/>
  <c r="H140" i="2" s="1"/>
  <c r="H232" i="2" s="1"/>
  <c r="E153" i="2"/>
  <c r="J126" i="2"/>
  <c r="E80" i="2"/>
  <c r="H80" i="2"/>
  <c r="E231" i="2"/>
  <c r="H153" i="2"/>
  <c r="J202" i="2"/>
  <c r="J154" i="2"/>
  <c r="J178" i="2" s="1"/>
  <c r="J9" i="2"/>
  <c r="J48" i="2" s="1"/>
  <c r="E126" i="2"/>
  <c r="E140" i="2" s="1"/>
  <c r="E232" i="2" s="1"/>
  <c r="J203" i="2"/>
  <c r="J218" i="2" s="1"/>
  <c r="J62" i="2"/>
  <c r="J80" i="2" s="1"/>
  <c r="J100" i="2"/>
  <c r="J109" i="2" s="1"/>
  <c r="E202" i="2"/>
  <c r="J49" i="2"/>
  <c r="J61" i="2" s="1"/>
  <c r="J141" i="2"/>
  <c r="J153" i="2" s="1"/>
  <c r="J140" i="2" l="1"/>
  <c r="J232" i="2" s="1"/>
  <c r="D193" i="1" l="1"/>
  <c r="D99" i="1"/>
  <c r="D48" i="1"/>
  <c r="H89" i="1" l="1"/>
  <c r="E89" i="1"/>
  <c r="J89" i="1" s="1"/>
  <c r="H88" i="1"/>
  <c r="E88" i="1"/>
  <c r="J88" i="1" s="1"/>
  <c r="H87" i="1"/>
  <c r="E87" i="1"/>
  <c r="J87" i="1" s="1"/>
  <c r="H86" i="1"/>
  <c r="E86" i="1"/>
  <c r="J86" i="1" s="1"/>
  <c r="H85" i="1"/>
  <c r="E85" i="1"/>
  <c r="J85" i="1" s="1"/>
  <c r="H84" i="1"/>
  <c r="E84" i="1"/>
  <c r="J84" i="1" l="1"/>
  <c r="J99" i="1" s="1"/>
  <c r="E99" i="1"/>
  <c r="H99" i="1"/>
  <c r="H73" i="1"/>
  <c r="E73" i="1"/>
  <c r="J73" i="1" s="1"/>
  <c r="H72" i="1"/>
  <c r="E72" i="1"/>
  <c r="J72" i="1" s="1"/>
  <c r="H71" i="1"/>
  <c r="E71" i="1"/>
  <c r="J71" i="1" s="1"/>
  <c r="H70" i="1"/>
  <c r="E70" i="1"/>
  <c r="J70" i="1" s="1"/>
  <c r="H69" i="1"/>
  <c r="E69" i="1"/>
  <c r="J69" i="1" s="1"/>
  <c r="H68" i="1"/>
  <c r="E68" i="1"/>
  <c r="J68" i="1" s="1"/>
  <c r="H67" i="1"/>
  <c r="E67" i="1"/>
  <c r="J67" i="1" s="1"/>
  <c r="H66" i="1"/>
  <c r="E66" i="1"/>
  <c r="J66" i="1" s="1"/>
  <c r="H65" i="1"/>
  <c r="E65" i="1"/>
  <c r="J65" i="1" s="1"/>
  <c r="H64" i="1"/>
  <c r="E64" i="1"/>
  <c r="J64" i="1" s="1"/>
  <c r="H63" i="1"/>
  <c r="E63" i="1"/>
  <c r="J63" i="1" s="1"/>
  <c r="H62" i="1"/>
  <c r="E62" i="1"/>
  <c r="J62" i="1" s="1"/>
  <c r="H217" i="1"/>
  <c r="E217" i="1"/>
  <c r="J217" i="1" s="1"/>
  <c r="H178" i="1"/>
  <c r="E178" i="1"/>
  <c r="J178" i="1" s="1"/>
  <c r="H177" i="1"/>
  <c r="E177" i="1"/>
  <c r="J177" i="1" s="1"/>
  <c r="H176" i="1"/>
  <c r="E176" i="1"/>
  <c r="J176" i="1" s="1"/>
  <c r="H175" i="1"/>
  <c r="E175" i="1"/>
  <c r="J175" i="1" s="1"/>
  <c r="H174" i="1"/>
  <c r="E174" i="1"/>
  <c r="J174" i="1" s="1"/>
  <c r="H173" i="1"/>
  <c r="E173" i="1"/>
  <c r="J173" i="1" s="1"/>
  <c r="H172" i="1"/>
  <c r="E172" i="1"/>
  <c r="J172" i="1" s="1"/>
  <c r="H171" i="1"/>
  <c r="E171" i="1"/>
  <c r="J171" i="1" s="1"/>
  <c r="H170" i="1"/>
  <c r="E170" i="1"/>
  <c r="J170" i="1" s="1"/>
  <c r="H169" i="1"/>
  <c r="E169" i="1"/>
  <c r="J169" i="1" s="1"/>
  <c r="H168" i="1"/>
  <c r="E168" i="1"/>
  <c r="J168" i="1" s="1"/>
  <c r="H167" i="1"/>
  <c r="E167" i="1"/>
  <c r="E209" i="1"/>
  <c r="E210" i="1"/>
  <c r="E211" i="1"/>
  <c r="H202" i="1"/>
  <c r="E202" i="1"/>
  <c r="J202" i="1" s="1"/>
  <c r="H201" i="1"/>
  <c r="E201" i="1"/>
  <c r="J201" i="1" s="1"/>
  <c r="H200" i="1"/>
  <c r="E200" i="1"/>
  <c r="J200" i="1" s="1"/>
  <c r="H199" i="1"/>
  <c r="E199" i="1"/>
  <c r="J199" i="1" s="1"/>
  <c r="H198" i="1"/>
  <c r="E198" i="1"/>
  <c r="J198" i="1" s="1"/>
  <c r="H197" i="1"/>
  <c r="E197" i="1"/>
  <c r="J197" i="1" s="1"/>
  <c r="H196" i="1"/>
  <c r="E196" i="1"/>
  <c r="J196" i="1" s="1"/>
  <c r="H195" i="1"/>
  <c r="E195" i="1"/>
  <c r="J195" i="1" s="1"/>
  <c r="H194" i="1"/>
  <c r="E194" i="1"/>
  <c r="J194" i="1" s="1"/>
  <c r="H108" i="1"/>
  <c r="E108" i="1"/>
  <c r="J108" i="1" s="1"/>
  <c r="H107" i="1"/>
  <c r="E107" i="1"/>
  <c r="J107" i="1" s="1"/>
  <c r="H106" i="1"/>
  <c r="E106" i="1"/>
  <c r="J106" i="1" s="1"/>
  <c r="H105" i="1"/>
  <c r="E105" i="1"/>
  <c r="J105" i="1" s="1"/>
  <c r="H104" i="1"/>
  <c r="E104" i="1"/>
  <c r="J104" i="1" s="1"/>
  <c r="H103" i="1"/>
  <c r="E103" i="1"/>
  <c r="J103" i="1" s="1"/>
  <c r="H102" i="1"/>
  <c r="E102" i="1"/>
  <c r="J102" i="1" s="1"/>
  <c r="H101" i="1"/>
  <c r="E101" i="1"/>
  <c r="J101" i="1" s="1"/>
  <c r="H100" i="1"/>
  <c r="E100" i="1"/>
  <c r="J100" i="1" s="1"/>
  <c r="H54" i="1"/>
  <c r="E54" i="1"/>
  <c r="J54" i="1" s="1"/>
  <c r="H53" i="1"/>
  <c r="E53" i="1"/>
  <c r="J53" i="1" s="1"/>
  <c r="H52" i="1"/>
  <c r="E52" i="1"/>
  <c r="J52" i="1" s="1"/>
  <c r="H51" i="1"/>
  <c r="E51" i="1"/>
  <c r="J51" i="1" s="1"/>
  <c r="H50" i="1"/>
  <c r="E50" i="1"/>
  <c r="J50" i="1" s="1"/>
  <c r="E49" i="1"/>
  <c r="J49" i="1" s="1"/>
  <c r="H151" i="1"/>
  <c r="E151" i="1"/>
  <c r="J151" i="1" s="1"/>
  <c r="H150" i="1"/>
  <c r="E150" i="1"/>
  <c r="J150" i="1" s="1"/>
  <c r="H149" i="1"/>
  <c r="E149" i="1"/>
  <c r="J149" i="1" s="1"/>
  <c r="H148" i="1"/>
  <c r="E148" i="1"/>
  <c r="J148" i="1" s="1"/>
  <c r="H147" i="1"/>
  <c r="E147" i="1"/>
  <c r="J147" i="1" s="1"/>
  <c r="H146" i="1"/>
  <c r="E146" i="1"/>
  <c r="J146" i="1" s="1"/>
  <c r="H145" i="1"/>
  <c r="E145" i="1"/>
  <c r="J145" i="1" s="1"/>
  <c r="H144" i="1"/>
  <c r="E144" i="1"/>
  <c r="J144" i="1" s="1"/>
  <c r="H143" i="1"/>
  <c r="E143" i="1"/>
  <c r="J143" i="1" s="1"/>
  <c r="H142" i="1"/>
  <c r="E142" i="1"/>
  <c r="J142" i="1" s="1"/>
  <c r="H141" i="1"/>
  <c r="E141" i="1"/>
  <c r="J141" i="1" s="1"/>
  <c r="H140" i="1"/>
  <c r="E140" i="1"/>
  <c r="J140" i="1" s="1"/>
  <c r="H139" i="1"/>
  <c r="E139" i="1"/>
  <c r="E126" i="1"/>
  <c r="J126" i="1" s="1"/>
  <c r="H126" i="1"/>
  <c r="H138" i="1" s="1"/>
  <c r="E127" i="1"/>
  <c r="J127" i="1" s="1"/>
  <c r="H127" i="1"/>
  <c r="E128" i="1"/>
  <c r="J128" i="1" s="1"/>
  <c r="H128" i="1"/>
  <c r="E129" i="1"/>
  <c r="J129" i="1" s="1"/>
  <c r="H129" i="1"/>
  <c r="E130" i="1"/>
  <c r="J130" i="1" s="1"/>
  <c r="H130" i="1"/>
  <c r="E135" i="1"/>
  <c r="E136" i="1"/>
  <c r="E137" i="1"/>
  <c r="J139" i="1" l="1"/>
  <c r="J166" i="1" s="1"/>
  <c r="H166" i="1"/>
  <c r="J167" i="1"/>
  <c r="J193" i="1" s="1"/>
  <c r="H29" i="1"/>
  <c r="H28" i="1"/>
  <c r="H27" i="1"/>
  <c r="H26" i="1"/>
  <c r="H25" i="1"/>
  <c r="H24" i="1"/>
  <c r="H22" i="1"/>
  <c r="H21" i="1"/>
  <c r="H19" i="1"/>
  <c r="H18" i="1"/>
  <c r="H17" i="1"/>
  <c r="H16" i="1"/>
  <c r="H15" i="1"/>
  <c r="H14" i="1"/>
  <c r="H13" i="1"/>
  <c r="H11" i="1"/>
  <c r="H10" i="1"/>
  <c r="H9" i="1"/>
  <c r="E29" i="1"/>
  <c r="J29" i="1" s="1"/>
  <c r="E28" i="1"/>
  <c r="J28" i="1" s="1"/>
  <c r="E27" i="1"/>
  <c r="J27" i="1" s="1"/>
  <c r="E26" i="1"/>
  <c r="J26" i="1" s="1"/>
  <c r="E25" i="1"/>
  <c r="J25" i="1" s="1"/>
  <c r="E24" i="1"/>
  <c r="J24" i="1" s="1"/>
  <c r="J23" i="1"/>
  <c r="E22" i="1"/>
  <c r="J22" i="1" s="1"/>
  <c r="E21" i="1"/>
  <c r="J21" i="1" s="1"/>
  <c r="E19" i="1"/>
  <c r="J19" i="1" s="1"/>
  <c r="E18" i="1"/>
  <c r="J18" i="1" s="1"/>
  <c r="E17" i="1"/>
  <c r="J17" i="1" s="1"/>
  <c r="E16" i="1"/>
  <c r="J16" i="1" s="1"/>
  <c r="E15" i="1"/>
  <c r="J15" i="1" s="1"/>
  <c r="E14" i="1"/>
  <c r="J14" i="1" s="1"/>
  <c r="E13" i="1"/>
  <c r="J13" i="1" s="1"/>
  <c r="J12" i="1"/>
  <c r="E11" i="1"/>
  <c r="J11" i="1" s="1"/>
  <c r="J10" i="1"/>
  <c r="H48" i="1" l="1"/>
  <c r="J9" i="1"/>
  <c r="J20" i="1"/>
  <c r="H193" i="1"/>
  <c r="E165" i="1"/>
  <c r="E191" i="1"/>
  <c r="E164" i="1"/>
  <c r="E115" i="1"/>
  <c r="J48" i="1" l="1"/>
  <c r="E190" i="1"/>
  <c r="E163" i="1"/>
  <c r="E189" i="1"/>
  <c r="E162" i="1"/>
  <c r="E186" i="1"/>
  <c r="E185" i="1"/>
  <c r="E188" i="1"/>
  <c r="E161" i="1"/>
  <c r="E187" i="1"/>
  <c r="E160" i="1"/>
  <c r="E222" i="1"/>
  <c r="E159" i="1"/>
  <c r="E158" i="1"/>
  <c r="E193" i="1" l="1"/>
  <c r="E166" i="1"/>
  <c r="J225" i="1" l="1"/>
  <c r="H225" i="1"/>
  <c r="E225" i="1"/>
  <c r="D225" i="1"/>
  <c r="J212" i="1"/>
  <c r="H212" i="1"/>
  <c r="E212" i="1"/>
  <c r="D212" i="1"/>
  <c r="J117" i="1"/>
  <c r="H117" i="1"/>
  <c r="D117" i="1"/>
  <c r="J83" i="1"/>
  <c r="H83" i="1"/>
  <c r="D83" i="1"/>
  <c r="H61" i="1"/>
  <c r="J61" i="1"/>
  <c r="D61" i="1"/>
  <c r="E125" i="1"/>
  <c r="E124" i="1"/>
  <c r="E123" i="1"/>
  <c r="E122" i="1"/>
  <c r="E121" i="1"/>
  <c r="E120" i="1"/>
  <c r="E119" i="1"/>
  <c r="E118" i="1"/>
  <c r="E116" i="1"/>
  <c r="E114" i="1"/>
  <c r="E113" i="1"/>
  <c r="E82" i="1"/>
  <c r="E81" i="1"/>
  <c r="E80" i="1"/>
  <c r="E60" i="1"/>
  <c r="E59" i="1"/>
  <c r="E58" i="1"/>
  <c r="H226" i="1" l="1"/>
  <c r="E61" i="1"/>
  <c r="E117" i="1"/>
  <c r="E83" i="1"/>
  <c r="J138" i="1"/>
  <c r="J226" i="1" s="1"/>
  <c r="D138" i="1"/>
  <c r="D226" i="1" s="1"/>
  <c r="E47" i="1"/>
  <c r="E45" i="1"/>
  <c r="E43" i="1"/>
  <c r="E42" i="1"/>
  <c r="E40" i="1"/>
  <c r="E48" i="1" s="1"/>
  <c r="E138" i="1" l="1"/>
  <c r="E226" i="1" l="1"/>
</calcChain>
</file>

<file path=xl/sharedStrings.xml><?xml version="1.0" encoding="utf-8"?>
<sst xmlns="http://schemas.openxmlformats.org/spreadsheetml/2006/main" count="1476" uniqueCount="325">
  <si>
    <t>Fecha</t>
  </si>
  <si>
    <t>Ingreso bruto</t>
  </si>
  <si>
    <t>Información del banco</t>
  </si>
  <si>
    <t>Observaciones</t>
  </si>
  <si>
    <t>Número</t>
  </si>
  <si>
    <t>Enero</t>
  </si>
  <si>
    <t>Febrero</t>
  </si>
  <si>
    <t>Marzo</t>
  </si>
  <si>
    <t>Abril</t>
  </si>
  <si>
    <t>Mayo</t>
  </si>
  <si>
    <t>Importe</t>
  </si>
  <si>
    <t>Comprobante Fiscal Digital por Internet</t>
  </si>
  <si>
    <t>UUID</t>
  </si>
  <si>
    <t>Neto recibido</t>
  </si>
  <si>
    <t>Datos de la póliza de ingresos</t>
  </si>
  <si>
    <t>Descuento</t>
  </si>
  <si>
    <t>Concepto</t>
  </si>
  <si>
    <t>Mes</t>
  </si>
  <si>
    <t>Datos del depósito</t>
  </si>
  <si>
    <t>Fondo General</t>
  </si>
  <si>
    <t>Subtotal</t>
  </si>
  <si>
    <t>Fondo de Fomento Municipal</t>
  </si>
  <si>
    <t>(Cifras en Pesos)</t>
  </si>
  <si>
    <t>Número de cuenta</t>
  </si>
  <si>
    <t>Nombre del banco</t>
  </si>
  <si>
    <t>Junio</t>
  </si>
  <si>
    <t>Julio</t>
  </si>
  <si>
    <t>Agosto</t>
  </si>
  <si>
    <t>Septiembre</t>
  </si>
  <si>
    <t>Octubre</t>
  </si>
  <si>
    <t>Noviembre</t>
  </si>
  <si>
    <t>Diciembre</t>
  </si>
  <si>
    <t>Impuesto Especial sobre Producción y Servicios</t>
  </si>
  <si>
    <t>Tenencia o Uso de Vehículos</t>
  </si>
  <si>
    <t>Impuestos sobre Automóviles Nuevos</t>
  </si>
  <si>
    <t>Compensación del I.S.A.N.</t>
  </si>
  <si>
    <t>Fondo de Fiscalización y Recaudación.</t>
  </si>
  <si>
    <t>I.S.R. Enajenación de Bienes Inmuebles</t>
  </si>
  <si>
    <t>I.S.R.</t>
  </si>
  <si>
    <t>Fondo de Estabilización de los Ingresos de las Entidades Federativas (FEIEF)</t>
  </si>
  <si>
    <t>Subtotal Fondo Común</t>
  </si>
  <si>
    <t>Subtotal Fondo de Fomento Municipal</t>
  </si>
  <si>
    <t>Fondo para la Infraestructura a Municipios (FIM)</t>
  </si>
  <si>
    <t>Subtotal FIM</t>
  </si>
  <si>
    <t>Fondo de Aportaciones Estatales para la Infraestructura Social Municipal (FAEISM)</t>
  </si>
  <si>
    <t>Subtotal FAEISM</t>
  </si>
  <si>
    <t>Subtotal I.S.R.</t>
  </si>
  <si>
    <t>Subtotal FEIEF</t>
  </si>
  <si>
    <t>Total Participaciones Federales</t>
  </si>
  <si>
    <r>
      <rPr>
        <b/>
        <sz val="9"/>
        <color theme="1"/>
        <rFont val="Arial"/>
        <family val="2"/>
      </rPr>
      <t xml:space="preserve">Precisiones al formato:
</t>
    </r>
    <r>
      <rPr>
        <sz val="9"/>
        <color theme="1"/>
        <rFont val="Arial"/>
        <family val="2"/>
      </rPr>
      <t>1. (Cifras en pesos): la unidad monetaria en que estarán expresadas las cifras será en pesos.
2. Concepto: se refiere a los conceptos que integran las Participaciones Federales, por ejemplo Fondo Común, Fondo de Fomento Municipal, etcétera y deberán incluir todos los recursos recibidos durante el ejercicio fiscal 2023 desglosados por concepto y de enero a diciembre en cada concepto.
3.  N/A: no aplica, se refiere la información del apartado de datos de depósito e Información del banco relativa a los CFDI´s generados por concepto de descuento.</t>
    </r>
  </si>
  <si>
    <t>Integración detallada de los recursos recibidos durante el ejercicio fiscal 2024, por concepto de Participaciones Federales.</t>
  </si>
  <si>
    <t>Municipio de Xochihuehuetlán, Guerrero.</t>
  </si>
  <si>
    <t>B269C386-367E-4EAA-9BCD-7546B0937384</t>
  </si>
  <si>
    <t>0118095027</t>
  </si>
  <si>
    <t>BBVA Bancomer, S.A.</t>
  </si>
  <si>
    <t>I00091</t>
  </si>
  <si>
    <t>D50CDA5D-1744-41E9-B62A-9AC3BC2CDD00</t>
  </si>
  <si>
    <t>76071C8D-14EC-40C6-A348-20BDDBB81B6D</t>
  </si>
  <si>
    <t>I00092</t>
  </si>
  <si>
    <t>370D3184-258E-4AED-990D-D12F753D55E5</t>
  </si>
  <si>
    <t>I00093</t>
  </si>
  <si>
    <t>AB0392FC-121E-40C0-871D-177A6A701BB9</t>
  </si>
  <si>
    <t>D79AF90E-7F14-4D65-A714-C677D47EBE68</t>
  </si>
  <si>
    <t>I00094</t>
  </si>
  <si>
    <t>10AC44A4-9A5D-46FC-9B87-E86F235EC81F</t>
  </si>
  <si>
    <t>C2414B87-671F-411B-90C6-3B9B279D2C61</t>
  </si>
  <si>
    <t>23/10/024</t>
  </si>
  <si>
    <t>623CEB6E-9941-4CB3-ADBE-0EF63E39DECE</t>
  </si>
  <si>
    <t>D6249A03-D6FC-4425-99DB-3030DEBFFE072</t>
  </si>
  <si>
    <t>I00095</t>
  </si>
  <si>
    <t>7EED01DE-53CB-436B-90FF-976D54B6DD8A</t>
  </si>
  <si>
    <t>D21ACA65-04FA-4615-BC6D-45C36BFEBA9B</t>
  </si>
  <si>
    <t>23A59582-928E-4889-9FDD-1163EFE65C1B</t>
  </si>
  <si>
    <t>I00096</t>
  </si>
  <si>
    <t>DAC53FB7-0C7F-4997-AD3F-79F44E3B2543</t>
  </si>
  <si>
    <t>06/11/024</t>
  </si>
  <si>
    <t>A8261338-32A4-4442-B9E8-39059AFE2079</t>
  </si>
  <si>
    <t>72D567D3-4F45-B20C-E98013813C79</t>
  </si>
  <si>
    <t>15/11/204</t>
  </si>
  <si>
    <t>I00097</t>
  </si>
  <si>
    <t>B2085C45-D0B3-475B-81AD-D6E84CC09C45</t>
  </si>
  <si>
    <t>FCF8C54B-1CA1-499F-BB8B-0775342A8BD6</t>
  </si>
  <si>
    <t>A699F0CB-DC34-428E-8873-526C6151555E</t>
  </si>
  <si>
    <t>1067F48B-3521-4E68-B6B5-4AF917C997F5</t>
  </si>
  <si>
    <t>B42F3A91-3F03-4700-AA18-C741EF34B33E</t>
  </si>
  <si>
    <t>3C46FA2B-A777-478C-B250-11FB5D744331</t>
  </si>
  <si>
    <t>0734DD3D-4B1E-4126-9395-2534EECC4AC5</t>
  </si>
  <si>
    <t>I00098</t>
  </si>
  <si>
    <t>5B157342-E662-40F4-9DAE-567C8B6385C8</t>
  </si>
  <si>
    <t>9590F579-09BD-4357-B386-6DCC1A6D98A9</t>
  </si>
  <si>
    <t>3C87C23A-424B-45C6-82AD-92323A23C9A4</t>
  </si>
  <si>
    <t>0A82DE96-F8BB-4902-961A-4F1B000F4EE1</t>
  </si>
  <si>
    <t>1DF72761-9FB5-4920-8658-9D2BA89FD37D</t>
  </si>
  <si>
    <t>39D56671-423D-4D2F-8C0D-7A9DEE6EB3A7</t>
  </si>
  <si>
    <t>0337CCF4-5898-46D4-A3E9-F2FB92134D88</t>
  </si>
  <si>
    <t>I00099</t>
  </si>
  <si>
    <t>A1E5B03F-4C6B-4D57-9CD7-E2C9BCA8B454</t>
  </si>
  <si>
    <t>395E5B28-5314-4D8B-99C1-CD364CF8501E</t>
  </si>
  <si>
    <t>9BB48009-9B41-46D2-82EA-30D77DF2D708</t>
  </si>
  <si>
    <t>I00100</t>
  </si>
  <si>
    <t>55F06389-7AA1-4F05-BD11-F7DC98930900</t>
  </si>
  <si>
    <t>B8C98D81-78FC-4C9F-8DFF-CF69557314D2</t>
  </si>
  <si>
    <t>I00101</t>
  </si>
  <si>
    <t>49C260A6-B07E-44F5-8C57-1C69383EB0FE</t>
  </si>
  <si>
    <t>AF2EB830-53AB-491F-8BF7-ADF6BB1433CC</t>
  </si>
  <si>
    <t>2E5EA068-35BE-4F0D-97BA-E807087B18C8</t>
  </si>
  <si>
    <t>4F145DBE-0FB2-4E38-AE08-15D4411DB601</t>
  </si>
  <si>
    <t>D422E1E2-18B6-40BC-93FF-625B70553E96</t>
  </si>
  <si>
    <t>6CE61D78-6041-479B-95B7-AD6005D38D8C</t>
  </si>
  <si>
    <t>B2786C47-552D-41A9-B7E1-445F501BC4E6</t>
  </si>
  <si>
    <t>DD6F14DA-C172-4AFD-A511-6B6B1CEF2960</t>
  </si>
  <si>
    <t>I00102</t>
  </si>
  <si>
    <t>6A687543-CB3B-4C3D-8E34-8866998C43E0</t>
  </si>
  <si>
    <t>B3933A29-1FBA-430B-A890-58941A89AB58</t>
  </si>
  <si>
    <t>EE489150-1881-43D7-975F-7089F2B89536</t>
  </si>
  <si>
    <t>371591BA-CABE-46A1-8CC5-FA869F3520A5</t>
  </si>
  <si>
    <t>N/A</t>
  </si>
  <si>
    <t>AD764403-0B09-478B-AA21-DB13BB3470B3</t>
  </si>
  <si>
    <t>EF5DDB90-C025-4B35-9B56-47A676F11190</t>
  </si>
  <si>
    <t>DC2B8BBE-6027-4BCE-9F86-C6AD7B6DD573</t>
  </si>
  <si>
    <t>B68BC326-349E-4DC4-86FC-9E3DBDD85A19</t>
  </si>
  <si>
    <t>A6034F61-A0D3-4BD8-AAA9-2A1CC8BEE8A7</t>
  </si>
  <si>
    <t>EE3201D9-C535-44D3-BEBB-86F499930EEE</t>
  </si>
  <si>
    <t>83CA43A0-34D9-4013-A716-E81CDFB2673A</t>
  </si>
  <si>
    <t>95F03AAA-0F55-4CAB-B37E-746269E64486</t>
  </si>
  <si>
    <t>EE649504-5009-4500-AA57-76C79351F913</t>
  </si>
  <si>
    <t>4983D5D8-9607-4EAE-9D80-217B5F73571C</t>
  </si>
  <si>
    <t>A62900ED-8A9E-4617-9F46-870F15114C3D</t>
  </si>
  <si>
    <t>A643D769-7121-4351-A008-EE040AFA726D</t>
  </si>
  <si>
    <t>F2931C58-E6AD-475D-93B1-B01F8145A54B</t>
  </si>
  <si>
    <t>CE2D48B9-BCCB-45C5-A06B-ED19FCF4D350</t>
  </si>
  <si>
    <t>67017BE5-F63F-4903-8089-4880C7DE198D</t>
  </si>
  <si>
    <t>371E8869-A0B4-4783-BF73-E5C95F12E52C</t>
  </si>
  <si>
    <t>7845D601-088E-47BA-9681-E85C7A99B8EE</t>
  </si>
  <si>
    <t>D735FF40-3518-4D1F-9D64-D4863A05464B</t>
  </si>
  <si>
    <t>F9DEBBC1-B90A-4F45-A6FD-D64FFF738854</t>
  </si>
  <si>
    <t>3C86AF48-85B9-4A58-8553-41B16771D412</t>
  </si>
  <si>
    <t>88AAAB6C-1F4F-40C0-91FC-E0616C69BA61</t>
  </si>
  <si>
    <t>I00008</t>
  </si>
  <si>
    <t>I00010</t>
  </si>
  <si>
    <t>I00015</t>
  </si>
  <si>
    <t>I00013</t>
  </si>
  <si>
    <t>I00017</t>
  </si>
  <si>
    <t>I00019</t>
  </si>
  <si>
    <t>I00021</t>
  </si>
  <si>
    <t>I00024</t>
  </si>
  <si>
    <t>I00026</t>
  </si>
  <si>
    <t>15/052024</t>
  </si>
  <si>
    <t>I00030</t>
  </si>
  <si>
    <t>I00033</t>
  </si>
  <si>
    <t>I00037</t>
  </si>
  <si>
    <t>I00038</t>
  </si>
  <si>
    <t>I00040</t>
  </si>
  <si>
    <t>2B6925A9-CDD5-4666-A68C-BED79260DCD2</t>
  </si>
  <si>
    <t>I0007</t>
  </si>
  <si>
    <t>C961B018-3324-4397-B78E-BFBAFA259BAD</t>
  </si>
  <si>
    <t>I00012</t>
  </si>
  <si>
    <t>12C43E25-C064-49CD-A241-48B4E54EA021</t>
  </si>
  <si>
    <t>7F78637A-F60A-4990-9C9E-84299BAF6E4E</t>
  </si>
  <si>
    <t>I00023</t>
  </si>
  <si>
    <t>BACC1A2A-D814-4D0E-B20E-FB03C3A41C73</t>
  </si>
  <si>
    <t>I00029</t>
  </si>
  <si>
    <t>43D84681-D7DE-4AD2-AF10-DFF518C54AE3</t>
  </si>
  <si>
    <t>E2194328-AE42-4070-8EA6-DCDA620FC058</t>
  </si>
  <si>
    <t>ABFED11F-3EC0-4854-94D0-ED7510090B1D</t>
  </si>
  <si>
    <t>FC90EFFC-A1BE-411F-8E7F-8C68BB62A944</t>
  </si>
  <si>
    <t>7D2EEC49-6CE2-4696-B60C-C82589391B35</t>
  </si>
  <si>
    <t>9604C952-A9B5-4D0C-806E-432269A2E7E6</t>
  </si>
  <si>
    <t>F7756D03-2B6E-4BDC-BC50-11A924AEE3E7</t>
  </si>
  <si>
    <t>DFD97457-D303-4DA3-8090-C1F0B3DDD34C</t>
  </si>
  <si>
    <t>949597BD-4AA5-4DF5-AD49-BA5F430CFD3A</t>
  </si>
  <si>
    <t>11/06/2024.</t>
  </si>
  <si>
    <t>590F2CF0-17BF-4AE9-A57A-9A1AF7F80C69</t>
  </si>
  <si>
    <t>1E9377BB-3ECF-48DB-B618-E049F07F3A8B</t>
  </si>
  <si>
    <t>I00035</t>
  </si>
  <si>
    <t>6DF08914-1255-4121-A6C1-A1F91E4A29DD</t>
  </si>
  <si>
    <t>43B08989-2376-4814-9459-FC60F4412798</t>
  </si>
  <si>
    <t>05F18C3B-C00C-465C-9B55-7AFFB805A2BD</t>
  </si>
  <si>
    <t>F47556A7-AB36-48AD-B65C-8CD4045D7EF7</t>
  </si>
  <si>
    <t>003E0904-F4C3-44BD-BF1B-E4B2651A6636</t>
  </si>
  <si>
    <t>C0F62C3A-A9CB-479D-A9F4-EBC107D29390</t>
  </si>
  <si>
    <t>FE5D1F59-9BBE-4348-907A-BE725D980F5E</t>
  </si>
  <si>
    <t>24/04//2024</t>
  </si>
  <si>
    <t>89D459A4-B41D-4F5F-B9CC-41211F65E1EA</t>
  </si>
  <si>
    <t>B201A7A3-BA7A-4F04-A863-EA938E9313C8</t>
  </si>
  <si>
    <t>059BEC25-4B88-4D58-ADA6-ED5F2422A518</t>
  </si>
  <si>
    <t>I00011</t>
  </si>
  <si>
    <t>3A02B20E-46AC-4E6A-BF58-5E527BC69685</t>
  </si>
  <si>
    <t>9B9E1074-9DF5-4362-95BD-0BD3CFE766E6</t>
  </si>
  <si>
    <t>I00016</t>
  </si>
  <si>
    <t>B19227DC-9279-4FB0-8B1D-299B9139C3FD</t>
  </si>
  <si>
    <t>I00022</t>
  </si>
  <si>
    <t>B2ACC832-EEF9-4179-90E8-E76BE28C18C5</t>
  </si>
  <si>
    <t>I00027</t>
  </si>
  <si>
    <t>86F89ABB-0FEB-469F-AC56-BAF0F06929C4</t>
  </si>
  <si>
    <t>C3218C30-2499-4C0E-8901-F4538D791060</t>
  </si>
  <si>
    <t>I00034</t>
  </si>
  <si>
    <t>A8A6C22D-135F-4731-99ED-5BFD8029D556</t>
  </si>
  <si>
    <t>D0CDD91F-0507-4E48-83D2-3ABC3479B68B</t>
  </si>
  <si>
    <t>I00041</t>
  </si>
  <si>
    <t>34A65A43-2774-4A62-A31F-1A5F6BB97443</t>
  </si>
  <si>
    <t>D3166222-D62F-4C56-8086-4012E964C2C8</t>
  </si>
  <si>
    <t>48ACD152-DAE2-4292-BC9B-CC997E31B09F</t>
  </si>
  <si>
    <t>I00018</t>
  </si>
  <si>
    <t>7C468B79-7C53-4E1B-BEE4-D4AF59F54DEC</t>
  </si>
  <si>
    <t>EC78FD39-972A-42EA-A849-080FC8AAFFEC</t>
  </si>
  <si>
    <t>AFACFD59-A095-4D62-96FB-AFDD4DE6A3B0</t>
  </si>
  <si>
    <t>I00028</t>
  </si>
  <si>
    <t>DFC4895D-4624-4499-8027-D11DBA6AF672</t>
  </si>
  <si>
    <t>18BF6D80-AA71-4C2F-AB5B-98B73EEEA983</t>
  </si>
  <si>
    <t>I00036</t>
  </si>
  <si>
    <t>1CBD3FCD-4E1E-4C28-ADC0-32F0C953BC10</t>
  </si>
  <si>
    <t>537A5C53-8712-43E6-ACB3-3285A14DD09B</t>
  </si>
  <si>
    <t>I00009</t>
  </si>
  <si>
    <t>16A5DA26-1D92-45AA-A73C-859A1B5D6A48</t>
  </si>
  <si>
    <t>AB90DC9D-9811-42BB-9249-A030902DAAC2</t>
  </si>
  <si>
    <t>I00014</t>
  </si>
  <si>
    <t>CB980344-4F91-4279-80F4-C855FD7782A7</t>
  </si>
  <si>
    <t>339F6CA8-74A2-4A54-9861-8224036CBE0E</t>
  </si>
  <si>
    <t>I00020</t>
  </si>
  <si>
    <t>13FCFBB2-3C6B-4E20-A3A5-A71AAF2EA06F</t>
  </si>
  <si>
    <t>9DEC76CB-F7DF-47A7-B510-D46A82E91275</t>
  </si>
  <si>
    <t>I00025</t>
  </si>
  <si>
    <t>3CE47899-5E4A-4058-AE11-A041D80EA61E</t>
  </si>
  <si>
    <t>F4B784D9-01DB-4C0B-8F59-7A700168FABF</t>
  </si>
  <si>
    <t>I00031</t>
  </si>
  <si>
    <t>833FD39B-4B96-457C-8A43-AB833B875C32</t>
  </si>
  <si>
    <t>7A81C9E5-C8A7-4F4F-AF6A-A3BF6EEA7C65</t>
  </si>
  <si>
    <t>I00039</t>
  </si>
  <si>
    <t>D002501F-FF08-49E6-804A-96938F03E744</t>
  </si>
  <si>
    <t>90FCEA79-1DB3-481C-AEAD-7BB5F775FE81</t>
  </si>
  <si>
    <t>I00032</t>
  </si>
  <si>
    <t>E1EA65C7-AF4E-4705-8B2B-F20446247449</t>
  </si>
  <si>
    <t>2C8FA603-6B51-4A1A-9422-C4BEA2B499FA</t>
  </si>
  <si>
    <t>0F334356-816E-4605-8AEE-755D7FA38971</t>
  </si>
  <si>
    <t>95D6CA0B-3CD3-4373-948F-A5FEDE3C0DCD</t>
  </si>
  <si>
    <t>793E2BAB-CEEF-4A65-8013-580AE3B583D2</t>
  </si>
  <si>
    <t>CD2EF09D-F132-4FB6-95CC-C6B5EBB2A6BA</t>
  </si>
  <si>
    <t>I00007</t>
  </si>
  <si>
    <t>ECD26A6B-DE1C-47B0-BBD9-A88CCE7D7336</t>
  </si>
  <si>
    <t>D5D55024-5C0C-4150-A73A-703A7F722408</t>
  </si>
  <si>
    <t>76ADEE4D-6D51-4BD9-9881-3B522FA6D087</t>
  </si>
  <si>
    <t>04B3C02B-F808-4737-9B93-211EA9917553</t>
  </si>
  <si>
    <t>8AF68170-6B51-41F4-BB11-0BCCCCBFD8F7</t>
  </si>
  <si>
    <t>7C434853-6A14-41E1-B18F-22E2046C5924</t>
  </si>
  <si>
    <t>09/052024</t>
  </si>
  <si>
    <t>D9584A30-98C0-4B4B-A886-E12E912BE1B6</t>
  </si>
  <si>
    <t>BF234D57-D55A-4349-89B8-A89DD8632EF3</t>
  </si>
  <si>
    <t>569748B1-AFEA-41C4-8938-FC161D5A73E0</t>
  </si>
  <si>
    <t>60F42714-0C03-4B9A-B48A-22B7B9B1A6E8</t>
  </si>
  <si>
    <t>14C27D7C-9486-491C-9AE8-779A19EA112C</t>
  </si>
  <si>
    <t>012272292</t>
  </si>
  <si>
    <t>I00107</t>
  </si>
  <si>
    <t>I00108</t>
  </si>
  <si>
    <t>I00109</t>
  </si>
  <si>
    <t>I00110</t>
  </si>
  <si>
    <t>NA</t>
  </si>
  <si>
    <t>Formato IP-5</t>
  </si>
  <si>
    <t>35D8C832-AF4A-4154-8DFA-EA6B82D2A15C</t>
  </si>
  <si>
    <t>BBVA BANCOMER</t>
  </si>
  <si>
    <t>I00065</t>
  </si>
  <si>
    <t>97A3197E-CAA1-4C90-8F6A-0C26B4653A31</t>
  </si>
  <si>
    <t>I00066</t>
  </si>
  <si>
    <t>AF0952E1-CB53-4CBC-B827-CECFEC2171F3</t>
  </si>
  <si>
    <t>I00068</t>
  </si>
  <si>
    <t>FEA4D97B-A79A-4406-B163-BAC97C94AB4D</t>
  </si>
  <si>
    <t>48CD757C-0665-469B-B621-354C001FAA53</t>
  </si>
  <si>
    <t>I00071</t>
  </si>
  <si>
    <t>2E73A992-9C19-4395-97AF-FF0A4D812066</t>
  </si>
  <si>
    <t>I00072</t>
  </si>
  <si>
    <t>3903DA5B-D408-4044-96D6-28BFD78054C9</t>
  </si>
  <si>
    <t>E990D4B2-9481-42BB-98C1-66AE4E5D8183</t>
  </si>
  <si>
    <t>I00075</t>
  </si>
  <si>
    <t>2154373E-E989-4683-AEF8-B4CADD95D5D2</t>
  </si>
  <si>
    <t>I00076</t>
  </si>
  <si>
    <t>74D90A05-2C0A-4529-91A2-DA2C9A544A8C</t>
  </si>
  <si>
    <t>12/06/2024</t>
  </si>
  <si>
    <t>0400132A-10A4-4855-ADEA-E35AC9C33DC8</t>
  </si>
  <si>
    <t>86C98C14-0C3D-48B3-9294-DAB7629962F7</t>
  </si>
  <si>
    <t>I00070</t>
  </si>
  <si>
    <t>5EF54EAC-4927-4437-B1A7-DA4F3C62F336</t>
  </si>
  <si>
    <t>I00074</t>
  </si>
  <si>
    <t>C9B1307C-9939-444F-A32B-C099D0EB345F</t>
  </si>
  <si>
    <t>31D28C85-8A4E-4954-950E-D8A8D78FD785</t>
  </si>
  <si>
    <t>I00069</t>
  </si>
  <si>
    <t>1B4482CD-C2E0-442A-9D87-ED84A0DE1371</t>
  </si>
  <si>
    <t>3E0FBB1F-D08E-4722-AFF0-B965923241C3</t>
  </si>
  <si>
    <t>I00073</t>
  </si>
  <si>
    <t>64D97D3A-1DAC-4B69-9541-0354E092E98F</t>
  </si>
  <si>
    <t>6ED27A8B-DAF6-4277-BF78-17758284C95C</t>
  </si>
  <si>
    <t>I00077</t>
  </si>
  <si>
    <t>D2A9477D-4B25-4D5B-818E-C107F805A1CD</t>
  </si>
  <si>
    <t>EA70EDA6-C076-42FF-B750-CB7A23423171</t>
  </si>
  <si>
    <t>0C976B99-D6F6-43F1-968B-079F0DA4C438</t>
  </si>
  <si>
    <t>B14F50D6-867B-4582-A0AB-25C3115A9BB2</t>
  </si>
  <si>
    <t>7602B79F-11BF-4B97-B656-290105CC2AC7</t>
  </si>
  <si>
    <t>6D9C47C7-6D65-4E35-9BC3-0D602328CEF6</t>
  </si>
  <si>
    <t>4387ADFF-64B6-4F60-90E2-36489A48B94E</t>
  </si>
  <si>
    <t>055EE2F0-BE24-4972-9FBF-3714325DC2AD</t>
  </si>
  <si>
    <t>D4AC8641-3B7D-49AF-8098-4579515CE09E</t>
  </si>
  <si>
    <t>BBF6E85D-621C-447E-AC77-310DDDC560A4</t>
  </si>
  <si>
    <t>C4D4BEEF-F3E2-4BFE-9508-2171366FB973</t>
  </si>
  <si>
    <t>67BA165B-EAD0-4C61-9044-BE6830235F07</t>
  </si>
  <si>
    <t>3B10B731-3924-4593-B3A7-9F98B94FE39D</t>
  </si>
  <si>
    <t>6D3B094C-A9DA-4167-BA27-2AC6DC750131</t>
  </si>
  <si>
    <t>71ABF384-5888-44AB-9A08-14FB4D893221</t>
  </si>
  <si>
    <t>0ADE1EF5-1724-4CE0-9347-0D36FA69FC05</t>
  </si>
  <si>
    <t>0D9F1D76-64BC-4149-AF87-8086BEFA5570</t>
  </si>
  <si>
    <t>BEB438E7-8A3E-4EA8-A084-2E21B7EAECAA</t>
  </si>
  <si>
    <t>09EFA70E-46BC-413A-AF86-30D61BC75E30</t>
  </si>
  <si>
    <t>BA098ED8-2047-4159-8A65-DE0F3B973604</t>
  </si>
  <si>
    <t>10C284BE-995A-4DAF-91CC-D8F4FCCBB3F1</t>
  </si>
  <si>
    <t>FDF4C4EE-19A0-4E75-88E0-7AEDE75CFCE5</t>
  </si>
  <si>
    <t>B9EEACCE-E207-4581-B134-68C99E063A27</t>
  </si>
  <si>
    <t>I00078</t>
  </si>
  <si>
    <t>D1B2C2D6-CF35-49A9-81DD-ADE566324905</t>
  </si>
  <si>
    <t>3C88A543-8BDF-467F-8AC8-0B3D8C0C48E9</t>
  </si>
  <si>
    <t>I00079</t>
  </si>
  <si>
    <t>E931B8EF-6487-4B48-9FF7-B860C06421B2</t>
  </si>
  <si>
    <t>D3BA7F3D-CB97-4B35-9BBA-B46039524BAD</t>
  </si>
  <si>
    <t>I00080</t>
  </si>
  <si>
    <t>D7E9450E-7612-409F-A1BF-CECFC562772E</t>
  </si>
  <si>
    <t>Fondo recaudacion I.S.R.</t>
  </si>
  <si>
    <t>Fondo Compensación del I.S.A.N.</t>
  </si>
  <si>
    <r>
      <rPr>
        <b/>
        <sz val="9"/>
        <color theme="1"/>
        <rFont val="Arial"/>
        <family val="2"/>
      </rPr>
      <t xml:space="preserve">Precisiones al formato:
</t>
    </r>
    <r>
      <rPr>
        <sz val="9"/>
        <color theme="1"/>
        <rFont val="Arial"/>
        <family val="2"/>
      </rPr>
      <t>1. (Cifras en pesos): la unidad monetaria en que estarán expresadas las cifras será en pesos.
2. Concepto: se refiere a los conceptos que integran las Participaciones Federales, por ejemplo Fondo Común, Fondo de Fomento Municipal, etcétera y deberán incluir todos los recursos recibidos durante el ejercicio fiscal 2024 desglosados por concepto y de enero a diciembre en cada concepto.
3.  N/A: no aplica, se refiere la información del apartado de datos de depósito e Información del banco relativa a los CFDI´s generados por concepto de descuento.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</si>
</sst>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"/>
    <numFmt numFmtId="165" formatCode="dd/mm/yy;@"/>
    <numFmt numFmtId="166" formatCode="[$$-2C0A]\ #,##0.00"/>
    <numFmt numFmtId="167" formatCode="[$$-8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5" fillId="0" borderId="0" xfId="0" applyFont="1"/>
    <xf numFmtId="0" fontId="1" fillId="0" borderId="0" xfId="3"/>
    <xf numFmtId="1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Protection="1"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4" applyFont="1"/>
    <xf numFmtId="0" fontId="6" fillId="0" borderId="0" xfId="3" applyFont="1" applyAlignment="1">
      <alignment horizontal="center"/>
    </xf>
    <xf numFmtId="14" fontId="2" fillId="0" borderId="0" xfId="2" applyNumberFormat="1" applyFont="1" applyFill="1"/>
    <xf numFmtId="14" fontId="6" fillId="0" borderId="0" xfId="3" applyNumberFormat="1" applyFont="1" applyAlignment="1">
      <alignment horizontal="center"/>
    </xf>
    <xf numFmtId="14" fontId="2" fillId="0" borderId="0" xfId="4" applyNumberFormat="1" applyFont="1"/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5" applyNumberFormat="1" applyFont="1" applyFill="1" applyBorder="1" applyAlignment="1">
      <alignment horizontal="center" wrapText="1"/>
    </xf>
    <xf numFmtId="14" fontId="3" fillId="0" borderId="1" xfId="5" applyNumberFormat="1" applyFont="1" applyFill="1" applyBorder="1" applyAlignment="1">
      <alignment horizontal="center" wrapText="1"/>
    </xf>
    <xf numFmtId="14" fontId="1" fillId="0" borderId="0" xfId="3" applyNumberFormat="1" applyAlignment="1">
      <alignment horizontal="center"/>
    </xf>
    <xf numFmtId="14" fontId="1" fillId="0" borderId="0" xfId="3" applyNumberFormat="1"/>
    <xf numFmtId="14" fontId="5" fillId="0" borderId="0" xfId="0" applyNumberFormat="1" applyFont="1"/>
    <xf numFmtId="14" fontId="2" fillId="0" borderId="0" xfId="1" applyNumberFormat="1" applyFont="1"/>
    <xf numFmtId="14" fontId="8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wrapText="1"/>
    </xf>
    <xf numFmtId="14" fontId="3" fillId="0" borderId="1" xfId="1" applyNumberFormat="1" applyFont="1" applyBorder="1" applyAlignment="1" applyProtection="1">
      <alignment horizontal="center" vertical="center"/>
      <protection locked="0"/>
    </xf>
    <xf numFmtId="14" fontId="4" fillId="0" borderId="1" xfId="1" applyNumberFormat="1" applyFont="1" applyBorder="1" applyAlignment="1" applyProtection="1">
      <alignment horizontal="center"/>
      <protection locked="0"/>
    </xf>
    <xf numFmtId="49" fontId="2" fillId="0" borderId="0" xfId="2" applyNumberFormat="1" applyFont="1" applyFill="1"/>
    <xf numFmtId="49" fontId="6" fillId="0" borderId="0" xfId="3" applyNumberFormat="1" applyFont="1" applyAlignment="1">
      <alignment horizontal="center"/>
    </xf>
    <xf numFmtId="49" fontId="2" fillId="0" borderId="0" xfId="4" applyNumberFormat="1" applyFont="1"/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" applyNumberFormat="1" applyFont="1" applyFill="1" applyBorder="1" applyAlignment="1">
      <alignment horizontal="center" wrapText="1"/>
    </xf>
    <xf numFmtId="49" fontId="3" fillId="0" borderId="1" xfId="1" applyNumberFormat="1" applyFont="1" applyBorder="1" applyAlignment="1" applyProtection="1">
      <alignment horizontal="right"/>
      <protection locked="0"/>
    </xf>
    <xf numFmtId="49" fontId="1" fillId="0" borderId="0" xfId="3" applyNumberFormat="1"/>
    <xf numFmtId="49" fontId="5" fillId="0" borderId="0" xfId="0" applyNumberFormat="1" applyFont="1"/>
    <xf numFmtId="49" fontId="2" fillId="0" borderId="0" xfId="1" applyNumberFormat="1" applyFont="1"/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4" fillId="0" borderId="1" xfId="1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>
      <alignment horizontal="center" vertical="center"/>
    </xf>
    <xf numFmtId="164" fontId="2" fillId="0" borderId="0" xfId="9" applyNumberFormat="1" applyFont="1" applyFill="1"/>
    <xf numFmtId="164" fontId="6" fillId="0" borderId="0" xfId="9" applyNumberFormat="1" applyFont="1" applyFill="1" applyAlignment="1">
      <alignment horizontal="center"/>
    </xf>
    <xf numFmtId="164" fontId="2" fillId="0" borderId="0" xfId="9" applyNumberFormat="1" applyFont="1" applyFill="1" applyAlignment="1"/>
    <xf numFmtId="164" fontId="9" fillId="0" borderId="1" xfId="9" applyNumberFormat="1" applyFont="1" applyFill="1" applyBorder="1" applyAlignment="1">
      <alignment vertical="center"/>
    </xf>
    <xf numFmtId="164" fontId="3" fillId="0" borderId="1" xfId="9" applyNumberFormat="1" applyFont="1" applyFill="1" applyBorder="1" applyAlignment="1" applyProtection="1">
      <alignment horizontal="right"/>
      <protection locked="0"/>
    </xf>
    <xf numFmtId="164" fontId="4" fillId="0" borderId="1" xfId="9" applyNumberFormat="1" applyFont="1" applyFill="1" applyBorder="1" applyAlignment="1" applyProtection="1">
      <alignment horizontal="right"/>
      <protection locked="0"/>
    </xf>
    <xf numFmtId="164" fontId="1" fillId="0" borderId="0" xfId="9" applyNumberFormat="1" applyFont="1" applyFill="1" applyAlignment="1">
      <alignment horizontal="center"/>
    </xf>
    <xf numFmtId="164" fontId="1" fillId="0" borderId="0" xfId="9" applyNumberFormat="1" applyFont="1" applyFill="1"/>
    <xf numFmtId="164" fontId="5" fillId="0" borderId="0" xfId="9" applyNumberFormat="1" applyFont="1" applyFill="1"/>
    <xf numFmtId="164" fontId="8" fillId="0" borderId="1" xfId="9" applyNumberFormat="1" applyFont="1" applyFill="1" applyBorder="1" applyAlignment="1">
      <alignment horizontal="center" vertical="center"/>
    </xf>
    <xf numFmtId="164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9" applyNumberFormat="1" applyFont="1" applyFill="1" applyBorder="1" applyAlignment="1" applyProtection="1">
      <protection locked="0"/>
    </xf>
    <xf numFmtId="164" fontId="4" fillId="0" borderId="1" xfId="9" applyNumberFormat="1" applyFont="1" applyFill="1" applyBorder="1" applyAlignment="1" applyProtection="1">
      <protection locked="0"/>
    </xf>
    <xf numFmtId="0" fontId="4" fillId="0" borderId="1" xfId="7" applyFont="1" applyBorder="1" applyAlignment="1">
      <alignment vertical="center"/>
    </xf>
    <xf numFmtId="44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 applyProtection="1">
      <alignment horizontal="center"/>
      <protection locked="0"/>
    </xf>
    <xf numFmtId="165" fontId="4" fillId="0" borderId="1" xfId="1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>
      <alignment horizontal="center" vertical="center"/>
    </xf>
    <xf numFmtId="14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4" fillId="0" borderId="1" xfId="2" applyNumberFormat="1" applyFont="1" applyFill="1" applyBorder="1" applyAlignment="1" applyProtection="1">
      <alignment horizontal="center" vertical="center"/>
      <protection locked="0"/>
    </xf>
    <xf numFmtId="164" fontId="3" fillId="0" borderId="1" xfId="9" applyNumberFormat="1" applyFont="1" applyFill="1" applyBorder="1" applyAlignment="1" applyProtection="1">
      <alignment horizontal="right" vertical="center"/>
      <protection locked="0"/>
    </xf>
    <xf numFmtId="14" fontId="3" fillId="0" borderId="1" xfId="5" applyNumberFormat="1" applyFont="1" applyFill="1" applyBorder="1" applyAlignment="1">
      <alignment horizontal="center" vertical="center" wrapText="1"/>
    </xf>
    <xf numFmtId="164" fontId="4" fillId="0" borderId="1" xfId="9" applyNumberFormat="1" applyFont="1" applyFill="1" applyBorder="1" applyAlignment="1" applyProtection="1">
      <alignment horizontal="right" vertical="center"/>
      <protection locked="0"/>
    </xf>
    <xf numFmtId="1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  <protection locked="0"/>
    </xf>
    <xf numFmtId="14" fontId="4" fillId="0" borderId="1" xfId="1" applyNumberFormat="1" applyFont="1" applyBorder="1" applyAlignment="1" applyProtection="1">
      <alignment horizontal="center" vertical="center"/>
      <protection locked="0"/>
    </xf>
    <xf numFmtId="14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4" fillId="0" borderId="2" xfId="7" applyFont="1" applyBorder="1" applyAlignment="1">
      <alignment vertical="center"/>
    </xf>
    <xf numFmtId="14" fontId="4" fillId="0" borderId="1" xfId="2" applyNumberFormat="1" applyFont="1" applyFill="1" applyBorder="1" applyAlignment="1" applyProtection="1">
      <alignment horizontal="center"/>
      <protection locked="0"/>
    </xf>
    <xf numFmtId="14" fontId="3" fillId="0" borderId="1" xfId="2" applyNumberFormat="1" applyFont="1" applyFill="1" applyBorder="1" applyAlignment="1" applyProtection="1">
      <alignment horizontal="center"/>
      <protection locked="0"/>
    </xf>
    <xf numFmtId="164" fontId="9" fillId="0" borderId="1" xfId="9" applyNumberFormat="1" applyFont="1" applyFill="1" applyBorder="1" applyAlignment="1">
      <alignment horizontal="right" vertical="center"/>
    </xf>
    <xf numFmtId="43" fontId="4" fillId="0" borderId="1" xfId="2" applyFont="1" applyFill="1" applyBorder="1" applyAlignment="1" applyProtection="1">
      <alignment horizontal="center" vertical="center"/>
      <protection locked="0"/>
    </xf>
    <xf numFmtId="17" fontId="4" fillId="0" borderId="1" xfId="1" applyNumberFormat="1" applyFont="1" applyBorder="1" applyAlignment="1" applyProtection="1">
      <alignment horizontal="center" vertical="center" wrapText="1"/>
      <protection locked="0"/>
    </xf>
    <xf numFmtId="164" fontId="9" fillId="0" borderId="1" xfId="9" applyNumberFormat="1" applyFont="1" applyBorder="1" applyAlignment="1">
      <alignment horizontal="right"/>
    </xf>
    <xf numFmtId="14" fontId="3" fillId="0" borderId="1" xfId="1" applyNumberFormat="1" applyFont="1" applyBorder="1" applyAlignment="1">
      <alignment horizontal="center" vertical="center" wrapText="1"/>
    </xf>
    <xf numFmtId="164" fontId="4" fillId="0" borderId="1" xfId="9" applyNumberFormat="1" applyFont="1" applyFill="1" applyBorder="1" applyAlignment="1" applyProtection="1">
      <alignment vertical="center"/>
      <protection locked="0"/>
    </xf>
    <xf numFmtId="164" fontId="3" fillId="0" borderId="1" xfId="9" applyNumberFormat="1" applyFont="1" applyFill="1" applyBorder="1" applyAlignment="1" applyProtection="1">
      <alignment vertical="center"/>
      <protection locked="0"/>
    </xf>
    <xf numFmtId="43" fontId="3" fillId="0" borderId="1" xfId="2" applyFont="1" applyFill="1" applyBorder="1" applyAlignment="1" applyProtection="1">
      <alignment horizontal="center"/>
      <protection locked="0"/>
    </xf>
    <xf numFmtId="49" fontId="3" fillId="0" borderId="1" xfId="2" applyNumberFormat="1" applyFont="1" applyFill="1" applyBorder="1" applyAlignment="1" applyProtection="1">
      <alignment horizontal="center"/>
      <protection locked="0"/>
    </xf>
    <xf numFmtId="49" fontId="4" fillId="0" borderId="1" xfId="2" applyNumberFormat="1" applyFont="1" applyFill="1" applyBorder="1" applyAlignment="1" applyProtection="1">
      <alignment horizontal="center"/>
      <protection locked="0"/>
    </xf>
    <xf numFmtId="164" fontId="4" fillId="0" borderId="1" xfId="9" applyNumberFormat="1" applyFont="1" applyFill="1" applyBorder="1" applyAlignment="1" applyProtection="1">
      <alignment horizontal="center" vertical="center"/>
      <protection locked="0"/>
    </xf>
    <xf numFmtId="14" fontId="3" fillId="0" borderId="1" xfId="5" applyNumberFormat="1" applyFont="1" applyFill="1" applyBorder="1" applyAlignment="1">
      <alignment horizontal="right" vertical="center" wrapText="1"/>
    </xf>
    <xf numFmtId="14" fontId="3" fillId="0" borderId="1" xfId="1" applyNumberFormat="1" applyFont="1" applyBorder="1" applyAlignment="1" applyProtection="1">
      <alignment horizontal="right" vertical="center"/>
      <protection locked="0"/>
    </xf>
    <xf numFmtId="0" fontId="4" fillId="0" borderId="3" xfId="7" applyFont="1" applyBorder="1" applyAlignment="1">
      <alignment horizontal="left" vertical="center"/>
    </xf>
    <xf numFmtId="4" fontId="9" fillId="0" borderId="1" xfId="0" applyNumberFormat="1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/>
    </xf>
    <xf numFmtId="0" fontId="4" fillId="0" borderId="1" xfId="5" applyNumberFormat="1" applyFont="1" applyFill="1" applyBorder="1" applyAlignment="1">
      <alignment horizontal="center" wrapText="1"/>
    </xf>
    <xf numFmtId="43" fontId="4" fillId="0" borderId="1" xfId="2" applyFont="1" applyFill="1" applyBorder="1" applyAlignment="1" applyProtection="1">
      <alignment horizontal="center"/>
      <protection locked="0"/>
    </xf>
    <xf numFmtId="0" fontId="4" fillId="0" borderId="1" xfId="5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0" fontId="9" fillId="0" borderId="0" xfId="0" applyFont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43" fontId="9" fillId="0" borderId="0" xfId="9" applyFont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2" fillId="0" borderId="0" xfId="1" applyFont="1" applyAlignment="1">
      <alignment wrapText="1"/>
    </xf>
    <xf numFmtId="0" fontId="6" fillId="0" borderId="0" xfId="3" applyFont="1" applyAlignment="1">
      <alignment horizontal="center" wrapText="1"/>
    </xf>
    <xf numFmtId="0" fontId="2" fillId="0" borderId="0" xfId="4" applyFont="1" applyAlignment="1">
      <alignment wrapText="1"/>
    </xf>
    <xf numFmtId="0" fontId="1" fillId="0" borderId="0" xfId="3" applyAlignment="1">
      <alignment wrapText="1"/>
    </xf>
    <xf numFmtId="0" fontId="5" fillId="0" borderId="0" xfId="0" applyFont="1" applyAlignment="1">
      <alignment wrapText="1"/>
    </xf>
    <xf numFmtId="49" fontId="2" fillId="0" borderId="0" xfId="1" applyNumberFormat="1" applyFont="1" applyAlignment="1">
      <alignment horizontal="left" vertical="top"/>
    </xf>
    <xf numFmtId="49" fontId="6" fillId="0" borderId="0" xfId="3" applyNumberFormat="1" applyFont="1" applyAlignment="1">
      <alignment horizontal="left" vertical="top"/>
    </xf>
    <xf numFmtId="49" fontId="2" fillId="0" borderId="0" xfId="4" applyNumberFormat="1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1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9" fontId="1" fillId="0" borderId="0" xfId="3" applyNumberForma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4" fontId="9" fillId="0" borderId="1" xfId="10" applyFont="1" applyFill="1" applyBorder="1"/>
    <xf numFmtId="44" fontId="9" fillId="0" borderId="1" xfId="10" applyFont="1" applyFill="1" applyBorder="1" applyAlignment="1">
      <alignment vertical="center"/>
    </xf>
    <xf numFmtId="0" fontId="9" fillId="0" borderId="1" xfId="0" applyFont="1" applyBorder="1"/>
    <xf numFmtId="44" fontId="9" fillId="0" borderId="1" xfId="1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4" fillId="0" borderId="1" xfId="0" applyFont="1" applyBorder="1"/>
    <xf numFmtId="164" fontId="4" fillId="0" borderId="0" xfId="9" applyNumberFormat="1" applyFont="1" applyFill="1"/>
    <xf numFmtId="0" fontId="4" fillId="2" borderId="2" xfId="7" applyFont="1" applyFill="1" applyBorder="1" applyAlignment="1">
      <alignment vertical="center"/>
    </xf>
    <xf numFmtId="0" fontId="9" fillId="2" borderId="1" xfId="0" applyFont="1" applyFill="1" applyBorder="1"/>
    <xf numFmtId="0" fontId="4" fillId="2" borderId="1" xfId="5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4" fillId="2" borderId="1" xfId="1" applyFont="1" applyFill="1" applyBorder="1" applyProtection="1">
      <protection locked="0"/>
    </xf>
    <xf numFmtId="0" fontId="5" fillId="2" borderId="0" xfId="0" applyFont="1" applyFill="1"/>
    <xf numFmtId="43" fontId="1" fillId="0" borderId="0" xfId="10" applyNumberFormat="1" applyFont="1" applyFill="1"/>
    <xf numFmtId="14" fontId="1" fillId="0" borderId="0" xfId="3" applyNumberFormat="1" applyAlignment="1">
      <alignment horizontal="center"/>
    </xf>
    <xf numFmtId="0" fontId="4" fillId="0" borderId="2" xfId="7" applyFont="1" applyBorder="1" applyAlignment="1">
      <alignment horizontal="left" vertical="center"/>
    </xf>
    <xf numFmtId="0" fontId="4" fillId="0" borderId="3" xfId="7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0" fontId="4" fillId="0" borderId="2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 wrapText="1"/>
      <protection locked="0"/>
    </xf>
    <xf numFmtId="17" fontId="4" fillId="0" borderId="6" xfId="1" applyNumberFormat="1" applyFont="1" applyBorder="1" applyAlignment="1" applyProtection="1">
      <alignment horizontal="center" vertical="center" wrapText="1"/>
      <protection locked="0"/>
    </xf>
    <xf numFmtId="17" fontId="4" fillId="0" borderId="3" xfId="1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17" fontId="3" fillId="0" borderId="4" xfId="1" applyNumberFormat="1" applyFont="1" applyBorder="1" applyAlignment="1" applyProtection="1">
      <alignment horizontal="center"/>
      <protection locked="0"/>
    </xf>
    <xf numFmtId="17" fontId="3" fillId="0" borderId="5" xfId="1" applyNumberFormat="1" applyFont="1" applyBorder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6" fontId="7" fillId="0" borderId="0" xfId="1" applyNumberFormat="1" applyFont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64" fontId="3" fillId="0" borderId="1" xfId="9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3" fontId="3" fillId="0" borderId="1" xfId="2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" fontId="3" fillId="0" borderId="4" xfId="1" applyNumberFormat="1" applyFont="1" applyBorder="1" applyAlignment="1" applyProtection="1">
      <alignment horizontal="center" vertical="center" wrapText="1"/>
      <protection locked="0"/>
    </xf>
    <xf numFmtId="17" fontId="3" fillId="0" borderId="5" xfId="1" applyNumberFormat="1" applyFont="1" applyBorder="1" applyAlignment="1" applyProtection="1">
      <alignment horizontal="center" vertical="center" wrapText="1"/>
      <protection locked="0"/>
    </xf>
    <xf numFmtId="17" fontId="4" fillId="0" borderId="8" xfId="1" applyNumberFormat="1" applyFont="1" applyBorder="1" applyAlignment="1" applyProtection="1">
      <alignment horizontal="center" vertical="center" wrapText="1"/>
      <protection locked="0"/>
    </xf>
    <xf numFmtId="17" fontId="4" fillId="0" borderId="9" xfId="1" applyNumberFormat="1" applyFont="1" applyBorder="1" applyAlignment="1" applyProtection="1">
      <alignment horizontal="center" vertical="center" wrapText="1"/>
      <protection locked="0"/>
    </xf>
    <xf numFmtId="17" fontId="4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1" xfId="7" applyFont="1" applyBorder="1" applyAlignment="1">
      <alignment horizontal="left" vertical="center"/>
    </xf>
    <xf numFmtId="44" fontId="3" fillId="0" borderId="1" xfId="10" applyFont="1" applyFill="1" applyBorder="1" applyAlignment="1" applyProtection="1">
      <alignment horizontal="right" vertical="center"/>
      <protection locked="0"/>
    </xf>
    <xf numFmtId="44" fontId="9" fillId="0" borderId="1" xfId="10" applyFont="1" applyBorder="1" applyAlignment="1">
      <alignment horizontal="right" vertical="center"/>
    </xf>
    <xf numFmtId="44" fontId="9" fillId="0" borderId="1" xfId="10" applyFont="1" applyBorder="1" applyAlignment="1">
      <alignment horizontal="right"/>
    </xf>
    <xf numFmtId="44" fontId="9" fillId="0" borderId="1" xfId="10" applyFont="1" applyFill="1" applyBorder="1" applyAlignment="1">
      <alignment horizontal="right" vertical="center"/>
    </xf>
    <xf numFmtId="44" fontId="4" fillId="0" borderId="1" xfId="10" applyFont="1" applyFill="1" applyBorder="1" applyAlignment="1" applyProtection="1">
      <alignment horizontal="right" vertical="center"/>
      <protection locked="0"/>
    </xf>
    <xf numFmtId="44" fontId="3" fillId="0" borderId="1" xfId="10" applyFont="1" applyFill="1" applyBorder="1" applyAlignment="1" applyProtection="1">
      <alignment horizontal="right"/>
      <protection locked="0"/>
    </xf>
    <xf numFmtId="44" fontId="9" fillId="0" borderId="1" xfId="10" applyFont="1" applyBorder="1"/>
    <xf numFmtId="44" fontId="9" fillId="2" borderId="1" xfId="10" applyFont="1" applyFill="1" applyBorder="1" applyAlignment="1">
      <alignment horizontal="right" vertical="center"/>
    </xf>
    <xf numFmtId="44" fontId="9" fillId="0" borderId="0" xfId="10" applyFont="1" applyAlignment="1">
      <alignment horizontal="right" vertical="center"/>
    </xf>
    <xf numFmtId="44" fontId="4" fillId="0" borderId="1" xfId="10" applyFont="1" applyFill="1" applyBorder="1" applyAlignment="1" applyProtection="1">
      <alignment horizontal="right"/>
      <protection locked="0"/>
    </xf>
    <xf numFmtId="44" fontId="3" fillId="0" borderId="1" xfId="10" applyFont="1" applyFill="1" applyBorder="1" applyAlignment="1" applyProtection="1">
      <protection locked="0"/>
    </xf>
    <xf numFmtId="44" fontId="4" fillId="0" borderId="1" xfId="10" applyFont="1" applyFill="1" applyBorder="1" applyAlignment="1" applyProtection="1">
      <protection locked="0"/>
    </xf>
    <xf numFmtId="44" fontId="3" fillId="0" borderId="1" xfId="10" applyFont="1" applyFill="1" applyBorder="1" applyAlignment="1" applyProtection="1">
      <alignment vertical="center"/>
      <protection locked="0"/>
    </xf>
    <xf numFmtId="44" fontId="9" fillId="0" borderId="1" xfId="10" applyFont="1" applyBorder="1" applyAlignment="1">
      <alignment vertical="center"/>
    </xf>
    <xf numFmtId="44" fontId="4" fillId="0" borderId="1" xfId="10" applyFont="1" applyFill="1" applyBorder="1" applyAlignment="1" applyProtection="1">
      <alignment horizontal="center" vertical="center"/>
      <protection locked="0"/>
    </xf>
  </cellXfs>
  <cellStyles count="11">
    <cellStyle name="Millares" xfId="9" builtinId="3"/>
    <cellStyle name="Millares 2 2" xfId="2" xr:uid="{00000000-0005-0000-0000-000001000000}"/>
    <cellStyle name="Moneda" xfId="10" builtinId="4"/>
    <cellStyle name="Moneda 2 2" xfId="5" xr:uid="{00000000-0005-0000-0000-000003000000}"/>
    <cellStyle name="Moneda 2 3" xfId="8" xr:uid="{00000000-0005-0000-0000-000004000000}"/>
    <cellStyle name="Normal" xfId="0" builtinId="0"/>
    <cellStyle name="Normal 15" xfId="3" xr:uid="{00000000-0005-0000-0000-000006000000}"/>
    <cellStyle name="Normal 2 2" xfId="1" xr:uid="{00000000-0005-0000-0000-000007000000}"/>
    <cellStyle name="Normal 3" xfId="6" xr:uid="{00000000-0005-0000-0000-000008000000}"/>
    <cellStyle name="Normal 3 2" xfId="7" xr:uid="{00000000-0005-0000-0000-000009000000}"/>
    <cellStyle name="Normal 4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232</xdr:row>
      <xdr:rowOff>152400</xdr:rowOff>
    </xdr:from>
    <xdr:to>
      <xdr:col>14</xdr:col>
      <xdr:colOff>710565</xdr:colOff>
      <xdr:row>239</xdr:row>
      <xdr:rowOff>166413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525" y="39151560"/>
          <a:ext cx="11612880" cy="1240833"/>
          <a:chOff x="534507" y="12519422"/>
          <a:chExt cx="7951321" cy="7154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0187" y="12523845"/>
            <a:ext cx="174564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Juan Rivera Fructuoso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Presidente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26057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Julia Rivera Guzmàn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Síndica Municipal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507" y="12519422"/>
            <a:ext cx="1540005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Carlos Giovanny Peralta Astudillo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190" y="12521124"/>
            <a:ext cx="1788688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_____________________________________________</a:t>
            </a:r>
          </a:p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Euripides Gutièrrez Zamora</a:t>
            </a:r>
          </a:p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Titular del Órgano Interno de Control Municipal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235</xdr:row>
      <xdr:rowOff>0</xdr:rowOff>
    </xdr:from>
    <xdr:to>
      <xdr:col>14</xdr:col>
      <xdr:colOff>701040</xdr:colOff>
      <xdr:row>240</xdr:row>
      <xdr:rowOff>14013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87E2ADC-2E00-4C87-8917-F8E2004A4930}"/>
            </a:ext>
          </a:extLst>
        </xdr:cNvPr>
        <xdr:cNvGrpSpPr/>
      </xdr:nvGrpSpPr>
      <xdr:grpSpPr>
        <a:xfrm>
          <a:off x="0" y="41148000"/>
          <a:ext cx="11727180" cy="890313"/>
          <a:chOff x="534507" y="12519422"/>
          <a:chExt cx="7951321" cy="71540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68213163-2A95-C6AB-74F9-24098AAC78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0187" y="12523845"/>
            <a:ext cx="174564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Juan Rivera Fructuoso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Presidente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E5E4FBF4-BBBD-171A-3887-14A8ECE710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26057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Julia Rivera Guzmàn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Síndica Municipal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1C248F81-CF2F-DB96-B3F3-77299E1445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507" y="12519422"/>
            <a:ext cx="1540005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Carlos Giovanny Peralta Astudillo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272CDA36-3A23-74BE-6F0D-CCC637D1EA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190" y="12521124"/>
            <a:ext cx="1788688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_____________________________________________</a:t>
            </a:r>
          </a:p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Euripides Gutièrrez Zamora</a:t>
            </a:r>
          </a:p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Titular del Órgano Interno de Control Municipal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4"/>
  <sheetViews>
    <sheetView tabSelected="1" topLeftCell="A209" zoomScaleNormal="100" workbookViewId="0">
      <selection activeCell="H228" sqref="H228:H229"/>
    </sheetView>
  </sheetViews>
  <sheetFormatPr baseColWidth="10" defaultColWidth="11.44140625" defaultRowHeight="13.8" x14ac:dyDescent="0.25"/>
  <cols>
    <col min="1" max="1" width="9.6640625" style="100" customWidth="1"/>
    <col min="2" max="2" width="9.88671875" style="3" customWidth="1"/>
    <col min="3" max="3" width="14.21875" style="45" customWidth="1"/>
    <col min="4" max="4" width="11.109375" style="45" customWidth="1"/>
    <col min="5" max="5" width="13.33203125" style="45" customWidth="1"/>
    <col min="6" max="6" width="17.44140625" style="112" customWidth="1"/>
    <col min="7" max="7" width="7.5546875" style="19" customWidth="1"/>
    <col min="8" max="8" width="13.44140625" style="45" customWidth="1"/>
    <col min="9" max="9" width="7.5546875" style="19" customWidth="1"/>
    <col min="10" max="10" width="13.109375" style="45" customWidth="1"/>
    <col min="11" max="11" width="11.109375" style="32" customWidth="1"/>
    <col min="12" max="12" width="15.88671875" style="32" customWidth="1"/>
    <col min="13" max="13" width="9.5546875" style="3" customWidth="1"/>
    <col min="14" max="14" width="7.77734375" style="19" customWidth="1"/>
    <col min="15" max="15" width="7.77734375" style="3" customWidth="1"/>
    <col min="16" max="16384" width="11.44140625" style="3"/>
  </cols>
  <sheetData>
    <row r="1" spans="1:15" ht="18" customHeight="1" x14ac:dyDescent="0.25">
      <c r="A1" s="96"/>
      <c r="B1" s="1"/>
      <c r="C1" s="37"/>
      <c r="D1" s="37"/>
      <c r="E1" s="37"/>
      <c r="F1" s="101"/>
      <c r="G1" s="20"/>
      <c r="H1" s="37"/>
      <c r="I1" s="11"/>
      <c r="J1" s="37"/>
      <c r="K1" s="25"/>
      <c r="L1" s="33"/>
      <c r="M1" s="2"/>
      <c r="N1" s="139" t="s">
        <v>257</v>
      </c>
      <c r="O1" s="139"/>
    </row>
    <row r="2" spans="1:15" ht="18.75" customHeight="1" x14ac:dyDescent="0.3">
      <c r="A2" s="140" t="s">
        <v>51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9.75" customHeight="1" x14ac:dyDescent="0.3">
      <c r="A3" s="97"/>
      <c r="B3" s="10"/>
      <c r="C3" s="38"/>
      <c r="D3" s="38"/>
      <c r="E3" s="38"/>
      <c r="F3" s="102"/>
      <c r="G3" s="12"/>
      <c r="H3" s="38"/>
      <c r="I3" s="12"/>
      <c r="J3" s="38"/>
      <c r="K3" s="26"/>
      <c r="L3" s="26"/>
      <c r="M3" s="10"/>
      <c r="N3" s="12"/>
      <c r="O3" s="10"/>
    </row>
    <row r="4" spans="1:15" ht="21.75" customHeight="1" x14ac:dyDescent="0.25">
      <c r="A4" s="141" t="s">
        <v>50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9.5" customHeight="1" x14ac:dyDescent="0.25">
      <c r="A5" s="150" t="s">
        <v>22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7.5" customHeight="1" x14ac:dyDescent="0.25">
      <c r="A6" s="98"/>
      <c r="B6" s="9"/>
      <c r="C6" s="39"/>
      <c r="D6" s="39"/>
      <c r="E6" s="39"/>
      <c r="F6" s="103"/>
      <c r="G6" s="13"/>
      <c r="H6" s="39"/>
      <c r="I6" s="13"/>
      <c r="J6" s="39"/>
      <c r="K6" s="27"/>
      <c r="L6" s="27"/>
      <c r="M6" s="9"/>
      <c r="N6" s="13"/>
      <c r="O6" s="9"/>
    </row>
    <row r="7" spans="1:15" ht="21" customHeight="1" x14ac:dyDescent="0.25">
      <c r="A7" s="145" t="s">
        <v>16</v>
      </c>
      <c r="B7" s="148" t="s">
        <v>17</v>
      </c>
      <c r="C7" s="144" t="s">
        <v>1</v>
      </c>
      <c r="D7" s="144" t="s">
        <v>15</v>
      </c>
      <c r="E7" s="144" t="s">
        <v>13</v>
      </c>
      <c r="F7" s="143" t="s">
        <v>11</v>
      </c>
      <c r="G7" s="143"/>
      <c r="H7" s="143"/>
      <c r="I7" s="146" t="s">
        <v>18</v>
      </c>
      <c r="J7" s="146"/>
      <c r="K7" s="146" t="s">
        <v>2</v>
      </c>
      <c r="L7" s="146"/>
      <c r="M7" s="147" t="s">
        <v>14</v>
      </c>
      <c r="N7" s="147"/>
      <c r="O7" s="145" t="s">
        <v>3</v>
      </c>
    </row>
    <row r="8" spans="1:15" ht="30.75" customHeight="1" x14ac:dyDescent="0.25">
      <c r="A8" s="145"/>
      <c r="B8" s="149"/>
      <c r="C8" s="144"/>
      <c r="D8" s="144"/>
      <c r="E8" s="144"/>
      <c r="F8" s="36" t="s">
        <v>12</v>
      </c>
      <c r="G8" s="21" t="s">
        <v>0</v>
      </c>
      <c r="H8" s="46" t="s">
        <v>10</v>
      </c>
      <c r="I8" s="14" t="s">
        <v>0</v>
      </c>
      <c r="J8" s="47" t="s">
        <v>10</v>
      </c>
      <c r="K8" s="28" t="s">
        <v>23</v>
      </c>
      <c r="L8" s="34" t="s">
        <v>24</v>
      </c>
      <c r="M8" s="8" t="s">
        <v>4</v>
      </c>
      <c r="N8" s="23" t="s">
        <v>0</v>
      </c>
      <c r="O8" s="145"/>
    </row>
    <row r="9" spans="1:15" x14ac:dyDescent="0.25">
      <c r="A9" s="133" t="s">
        <v>19</v>
      </c>
      <c r="B9" s="128" t="s">
        <v>5</v>
      </c>
      <c r="C9" s="158">
        <v>322179.71000000002</v>
      </c>
      <c r="D9" s="158">
        <v>0</v>
      </c>
      <c r="E9" s="158">
        <f>C9-D9</f>
        <v>322179.71000000002</v>
      </c>
      <c r="F9" s="104" t="s">
        <v>117</v>
      </c>
      <c r="G9" s="53">
        <v>45343</v>
      </c>
      <c r="H9" s="158">
        <f>+C9</f>
        <v>322179.71000000002</v>
      </c>
      <c r="I9" s="53">
        <v>45306</v>
      </c>
      <c r="J9" s="158">
        <f>E9</f>
        <v>322179.71000000002</v>
      </c>
      <c r="K9" s="87">
        <v>118095027</v>
      </c>
      <c r="L9" s="52" t="s">
        <v>259</v>
      </c>
      <c r="M9" s="5" t="s">
        <v>138</v>
      </c>
      <c r="N9" s="53">
        <v>45306</v>
      </c>
      <c r="O9" s="6"/>
    </row>
    <row r="10" spans="1:15" x14ac:dyDescent="0.25">
      <c r="A10" s="134"/>
      <c r="B10" s="130"/>
      <c r="C10" s="159">
        <v>6444</v>
      </c>
      <c r="D10" s="159">
        <v>6444</v>
      </c>
      <c r="E10" s="158">
        <v>0</v>
      </c>
      <c r="F10" s="104" t="s">
        <v>118</v>
      </c>
      <c r="G10" s="53">
        <v>45343</v>
      </c>
      <c r="H10" s="158">
        <f t="shared" ref="H10:H28" si="0">+C10</f>
        <v>6444</v>
      </c>
      <c r="I10" s="53" t="s">
        <v>256</v>
      </c>
      <c r="J10" s="170">
        <f t="shared" ref="J10:J39" si="1">E10</f>
        <v>0</v>
      </c>
      <c r="K10" s="87"/>
      <c r="L10" s="56"/>
      <c r="M10" s="88" t="s">
        <v>139</v>
      </c>
      <c r="N10" s="53">
        <v>45315</v>
      </c>
      <c r="O10" s="6"/>
    </row>
    <row r="11" spans="1:15" x14ac:dyDescent="0.25">
      <c r="A11" s="134"/>
      <c r="B11" s="129"/>
      <c r="C11" s="158">
        <v>315735.7</v>
      </c>
      <c r="D11" s="158">
        <v>0</v>
      </c>
      <c r="E11" s="158">
        <f t="shared" ref="E11:E39" si="2">C11-D11</f>
        <v>315735.7</v>
      </c>
      <c r="F11" s="104" t="s">
        <v>119</v>
      </c>
      <c r="G11" s="53">
        <v>45343</v>
      </c>
      <c r="H11" s="158">
        <f t="shared" si="0"/>
        <v>315735.7</v>
      </c>
      <c r="I11" s="53">
        <v>45315</v>
      </c>
      <c r="J11" s="170">
        <f t="shared" si="1"/>
        <v>315735.7</v>
      </c>
      <c r="K11" s="87">
        <v>118095027</v>
      </c>
      <c r="L11" s="52" t="s">
        <v>259</v>
      </c>
      <c r="M11" s="5" t="s">
        <v>139</v>
      </c>
      <c r="N11" s="53">
        <v>45315</v>
      </c>
      <c r="O11" s="7"/>
    </row>
    <row r="12" spans="1:15" x14ac:dyDescent="0.25">
      <c r="A12" s="134"/>
      <c r="B12" s="128" t="s">
        <v>6</v>
      </c>
      <c r="C12" s="158">
        <v>8814</v>
      </c>
      <c r="D12" s="158">
        <v>8814</v>
      </c>
      <c r="E12" s="158">
        <v>0</v>
      </c>
      <c r="F12" s="104" t="s">
        <v>120</v>
      </c>
      <c r="G12" s="53">
        <v>45338</v>
      </c>
      <c r="H12" s="158">
        <v>8814</v>
      </c>
      <c r="I12" s="53" t="s">
        <v>256</v>
      </c>
      <c r="J12" s="170">
        <f t="shared" si="1"/>
        <v>0</v>
      </c>
      <c r="K12" s="87"/>
      <c r="L12" s="56"/>
      <c r="M12" s="5" t="s">
        <v>140</v>
      </c>
      <c r="N12" s="53">
        <v>45324</v>
      </c>
      <c r="O12" s="7"/>
    </row>
    <row r="13" spans="1:15" x14ac:dyDescent="0.25">
      <c r="A13" s="134"/>
      <c r="B13" s="130"/>
      <c r="C13" s="159">
        <v>431895.32</v>
      </c>
      <c r="D13" s="159">
        <v>0</v>
      </c>
      <c r="E13" s="158">
        <f t="shared" si="2"/>
        <v>431895.32</v>
      </c>
      <c r="F13" s="104" t="s">
        <v>121</v>
      </c>
      <c r="G13" s="53">
        <v>45384</v>
      </c>
      <c r="H13" s="158">
        <f t="shared" si="0"/>
        <v>431895.32</v>
      </c>
      <c r="I13" s="53">
        <v>45324</v>
      </c>
      <c r="J13" s="170">
        <f t="shared" si="1"/>
        <v>431895.32</v>
      </c>
      <c r="K13" s="87">
        <v>118095027</v>
      </c>
      <c r="L13" s="52" t="s">
        <v>259</v>
      </c>
      <c r="M13" s="5" t="s">
        <v>140</v>
      </c>
      <c r="N13" s="53">
        <v>45324</v>
      </c>
      <c r="O13" s="7"/>
    </row>
    <row r="14" spans="1:15" x14ac:dyDescent="0.25">
      <c r="A14" s="134"/>
      <c r="B14" s="129"/>
      <c r="C14" s="159">
        <v>440709.32</v>
      </c>
      <c r="D14" s="159">
        <v>0</v>
      </c>
      <c r="E14" s="158">
        <f t="shared" si="2"/>
        <v>440709.32</v>
      </c>
      <c r="F14" s="104" t="s">
        <v>122</v>
      </c>
      <c r="G14" s="53">
        <v>45419</v>
      </c>
      <c r="H14" s="158">
        <f t="shared" si="0"/>
        <v>440709.32</v>
      </c>
      <c r="I14" s="53">
        <v>45337</v>
      </c>
      <c r="J14" s="170">
        <f t="shared" si="1"/>
        <v>440709.32</v>
      </c>
      <c r="K14" s="87">
        <v>118095027</v>
      </c>
      <c r="L14" s="52" t="s">
        <v>259</v>
      </c>
      <c r="M14" s="5" t="s">
        <v>141</v>
      </c>
      <c r="N14" s="53">
        <v>45337</v>
      </c>
      <c r="O14" s="7"/>
    </row>
    <row r="15" spans="1:15" x14ac:dyDescent="0.25">
      <c r="A15" s="134"/>
      <c r="B15" s="128" t="s">
        <v>7</v>
      </c>
      <c r="C15" s="158">
        <v>241925.4</v>
      </c>
      <c r="D15" s="158">
        <v>0</v>
      </c>
      <c r="E15" s="158">
        <f t="shared" si="2"/>
        <v>241925.4</v>
      </c>
      <c r="F15" s="104" t="s">
        <v>123</v>
      </c>
      <c r="G15" s="53">
        <v>45384</v>
      </c>
      <c r="H15" s="158">
        <f t="shared" si="0"/>
        <v>241925.4</v>
      </c>
      <c r="I15" s="53">
        <v>45357</v>
      </c>
      <c r="J15" s="170">
        <f t="shared" si="1"/>
        <v>241925.4</v>
      </c>
      <c r="K15" s="87">
        <v>118095027</v>
      </c>
      <c r="L15" s="52" t="s">
        <v>259</v>
      </c>
      <c r="M15" s="5" t="s">
        <v>142</v>
      </c>
      <c r="N15" s="53">
        <v>45357</v>
      </c>
      <c r="O15" s="7"/>
    </row>
    <row r="16" spans="1:15" x14ac:dyDescent="0.25">
      <c r="A16" s="134"/>
      <c r="B16" s="130"/>
      <c r="C16" s="159">
        <v>448644.23</v>
      </c>
      <c r="D16" s="159">
        <v>0</v>
      </c>
      <c r="E16" s="158">
        <f t="shared" si="2"/>
        <v>448644.23</v>
      </c>
      <c r="F16" s="104" t="s">
        <v>124</v>
      </c>
      <c r="G16" s="53">
        <v>45384</v>
      </c>
      <c r="H16" s="158">
        <f t="shared" si="0"/>
        <v>448644.23</v>
      </c>
      <c r="I16" s="53">
        <v>45366</v>
      </c>
      <c r="J16" s="170">
        <f t="shared" si="1"/>
        <v>448644.23</v>
      </c>
      <c r="K16" s="87">
        <v>118095027</v>
      </c>
      <c r="L16" s="52" t="s">
        <v>259</v>
      </c>
      <c r="M16" s="5" t="s">
        <v>143</v>
      </c>
      <c r="N16" s="53">
        <v>45366</v>
      </c>
      <c r="O16" s="7"/>
    </row>
    <row r="17" spans="1:15" x14ac:dyDescent="0.25">
      <c r="A17" s="134"/>
      <c r="B17" s="130"/>
      <c r="C17" s="159">
        <v>11392</v>
      </c>
      <c r="D17" s="159">
        <v>0</v>
      </c>
      <c r="E17" s="158">
        <f t="shared" si="2"/>
        <v>11392</v>
      </c>
      <c r="F17" s="104" t="s">
        <v>125</v>
      </c>
      <c r="G17" s="53">
        <v>45384</v>
      </c>
      <c r="H17" s="158">
        <f t="shared" si="0"/>
        <v>11392</v>
      </c>
      <c r="I17" s="53">
        <v>45373</v>
      </c>
      <c r="J17" s="170">
        <f t="shared" si="1"/>
        <v>11392</v>
      </c>
      <c r="K17" s="87">
        <v>118095027</v>
      </c>
      <c r="L17" s="52" t="s">
        <v>259</v>
      </c>
      <c r="M17" s="5" t="s">
        <v>144</v>
      </c>
      <c r="N17" s="53">
        <v>45373</v>
      </c>
      <c r="O17" s="7"/>
    </row>
    <row r="18" spans="1:15" x14ac:dyDescent="0.25">
      <c r="A18" s="134"/>
      <c r="B18" s="129"/>
      <c r="C18" s="158">
        <v>437252.22</v>
      </c>
      <c r="D18" s="158">
        <v>0</v>
      </c>
      <c r="E18" s="158">
        <f t="shared" si="2"/>
        <v>437252.22</v>
      </c>
      <c r="F18" s="104" t="s">
        <v>126</v>
      </c>
      <c r="G18" s="53">
        <v>45384</v>
      </c>
      <c r="H18" s="158">
        <f t="shared" si="0"/>
        <v>437252.22</v>
      </c>
      <c r="I18" s="53">
        <v>45373</v>
      </c>
      <c r="J18" s="170">
        <f t="shared" si="1"/>
        <v>437252.22</v>
      </c>
      <c r="K18" s="87">
        <v>118095027</v>
      </c>
      <c r="L18" s="52" t="s">
        <v>259</v>
      </c>
      <c r="M18" s="5" t="s">
        <v>144</v>
      </c>
      <c r="N18" s="53">
        <v>45373</v>
      </c>
      <c r="O18" s="7"/>
    </row>
    <row r="19" spans="1:15" x14ac:dyDescent="0.25">
      <c r="A19" s="134"/>
      <c r="B19" s="128" t="s">
        <v>8</v>
      </c>
      <c r="C19" s="158">
        <v>340928.24</v>
      </c>
      <c r="D19" s="158">
        <v>0</v>
      </c>
      <c r="E19" s="158">
        <f t="shared" si="2"/>
        <v>340928.24</v>
      </c>
      <c r="F19" s="104" t="s">
        <v>127</v>
      </c>
      <c r="G19" s="53">
        <v>45421</v>
      </c>
      <c r="H19" s="158">
        <f t="shared" si="0"/>
        <v>340928.24</v>
      </c>
      <c r="I19" s="53">
        <v>45397</v>
      </c>
      <c r="J19" s="170">
        <f t="shared" si="1"/>
        <v>340928.24</v>
      </c>
      <c r="K19" s="87">
        <v>118095027</v>
      </c>
      <c r="L19" s="52" t="s">
        <v>259</v>
      </c>
      <c r="M19" s="5" t="s">
        <v>145</v>
      </c>
      <c r="N19" s="53">
        <v>45397</v>
      </c>
      <c r="O19" s="7"/>
    </row>
    <row r="20" spans="1:15" x14ac:dyDescent="0.25">
      <c r="A20" s="134"/>
      <c r="B20" s="130"/>
      <c r="C20" s="159">
        <v>6819</v>
      </c>
      <c r="D20" s="159">
        <v>6819</v>
      </c>
      <c r="E20" s="158">
        <v>0</v>
      </c>
      <c r="F20" s="104" t="s">
        <v>128</v>
      </c>
      <c r="G20" s="53">
        <v>45421</v>
      </c>
      <c r="H20" s="159">
        <v>6819</v>
      </c>
      <c r="I20" s="53" t="s">
        <v>256</v>
      </c>
      <c r="J20" s="170">
        <f t="shared" si="1"/>
        <v>0</v>
      </c>
      <c r="K20" s="87" t="s">
        <v>256</v>
      </c>
      <c r="L20" s="56" t="s">
        <v>256</v>
      </c>
      <c r="M20" s="5" t="s">
        <v>146</v>
      </c>
      <c r="N20" s="53">
        <v>45406</v>
      </c>
      <c r="O20" s="7"/>
    </row>
    <row r="21" spans="1:15" x14ac:dyDescent="0.25">
      <c r="A21" s="134"/>
      <c r="B21" s="129"/>
      <c r="C21" s="158">
        <v>334109.24</v>
      </c>
      <c r="D21" s="158">
        <v>0</v>
      </c>
      <c r="E21" s="158">
        <f t="shared" si="2"/>
        <v>334109.24</v>
      </c>
      <c r="F21" s="104" t="s">
        <v>129</v>
      </c>
      <c r="G21" s="53">
        <v>45421</v>
      </c>
      <c r="H21" s="158">
        <f t="shared" si="0"/>
        <v>334109.24</v>
      </c>
      <c r="I21" s="53">
        <v>45406</v>
      </c>
      <c r="J21" s="170">
        <f t="shared" si="1"/>
        <v>334109.24</v>
      </c>
      <c r="K21" s="87">
        <v>118095027</v>
      </c>
      <c r="L21" s="52" t="s">
        <v>259</v>
      </c>
      <c r="M21" s="5" t="s">
        <v>146</v>
      </c>
      <c r="N21" s="53">
        <v>45406</v>
      </c>
      <c r="O21" s="7"/>
    </row>
    <row r="22" spans="1:15" x14ac:dyDescent="0.25">
      <c r="A22" s="134"/>
      <c r="B22" s="128" t="s">
        <v>9</v>
      </c>
      <c r="C22" s="158">
        <v>419330.17</v>
      </c>
      <c r="D22" s="158">
        <v>0</v>
      </c>
      <c r="E22" s="158">
        <f t="shared" si="2"/>
        <v>419330.17</v>
      </c>
      <c r="F22" s="104" t="s">
        <v>130</v>
      </c>
      <c r="G22" s="53">
        <v>45454</v>
      </c>
      <c r="H22" s="158">
        <f t="shared" si="0"/>
        <v>419330.17</v>
      </c>
      <c r="I22" s="53">
        <v>45427</v>
      </c>
      <c r="J22" s="170">
        <f t="shared" si="1"/>
        <v>419330.17</v>
      </c>
      <c r="K22" s="87">
        <v>118095027</v>
      </c>
      <c r="L22" s="52" t="s">
        <v>259</v>
      </c>
      <c r="M22" s="5" t="s">
        <v>148</v>
      </c>
      <c r="N22" s="53">
        <v>45427</v>
      </c>
      <c r="O22" s="7"/>
    </row>
    <row r="23" spans="1:15" x14ac:dyDescent="0.25">
      <c r="A23" s="134"/>
      <c r="B23" s="130"/>
      <c r="C23" s="159">
        <v>8387</v>
      </c>
      <c r="D23" s="159">
        <v>8387</v>
      </c>
      <c r="E23" s="158">
        <v>0</v>
      </c>
      <c r="F23" s="104" t="s">
        <v>131</v>
      </c>
      <c r="G23" s="53">
        <v>45454</v>
      </c>
      <c r="H23" s="158">
        <v>8387</v>
      </c>
      <c r="I23" s="53" t="s">
        <v>256</v>
      </c>
      <c r="J23" s="170">
        <f t="shared" si="1"/>
        <v>0</v>
      </c>
      <c r="K23" s="87"/>
      <c r="L23" s="56"/>
      <c r="M23" s="5" t="s">
        <v>149</v>
      </c>
      <c r="N23" s="53">
        <v>45436</v>
      </c>
      <c r="O23" s="7"/>
    </row>
    <row r="24" spans="1:15" x14ac:dyDescent="0.25">
      <c r="A24" s="134"/>
      <c r="B24" s="129"/>
      <c r="C24" s="158">
        <v>410943.16</v>
      </c>
      <c r="D24" s="158">
        <v>0</v>
      </c>
      <c r="E24" s="158">
        <f t="shared" si="2"/>
        <v>410943.16</v>
      </c>
      <c r="F24" s="105" t="s">
        <v>132</v>
      </c>
      <c r="G24" s="53">
        <v>45454</v>
      </c>
      <c r="H24" s="158">
        <f t="shared" si="0"/>
        <v>410943.16</v>
      </c>
      <c r="I24" s="53">
        <v>45436</v>
      </c>
      <c r="J24" s="170">
        <f t="shared" si="1"/>
        <v>410943.16</v>
      </c>
      <c r="K24" s="87">
        <v>118095027</v>
      </c>
      <c r="L24" s="52" t="s">
        <v>259</v>
      </c>
      <c r="M24" s="5" t="s">
        <v>149</v>
      </c>
      <c r="N24" s="53">
        <v>45436</v>
      </c>
      <c r="O24" s="7"/>
    </row>
    <row r="25" spans="1:15" x14ac:dyDescent="0.25">
      <c r="A25" s="134"/>
      <c r="B25" s="128" t="s">
        <v>25</v>
      </c>
      <c r="C25" s="158">
        <v>36511.599999999999</v>
      </c>
      <c r="D25" s="158">
        <v>0</v>
      </c>
      <c r="E25" s="158">
        <f t="shared" si="2"/>
        <v>36511.599999999999</v>
      </c>
      <c r="F25" s="104" t="s">
        <v>133</v>
      </c>
      <c r="G25" s="53">
        <v>45455</v>
      </c>
      <c r="H25" s="158">
        <f t="shared" si="0"/>
        <v>36511.599999999999</v>
      </c>
      <c r="I25" s="53">
        <v>45446</v>
      </c>
      <c r="J25" s="170">
        <f t="shared" si="1"/>
        <v>36511.599999999999</v>
      </c>
      <c r="K25" s="87">
        <v>118095027</v>
      </c>
      <c r="L25" s="52" t="s">
        <v>259</v>
      </c>
      <c r="M25" s="5" t="s">
        <v>150</v>
      </c>
      <c r="N25" s="53">
        <v>45446</v>
      </c>
      <c r="O25" s="7"/>
    </row>
    <row r="26" spans="1:15" x14ac:dyDescent="0.25">
      <c r="A26" s="134"/>
      <c r="B26" s="130"/>
      <c r="C26" s="159">
        <v>149245.72</v>
      </c>
      <c r="D26" s="159">
        <v>0</v>
      </c>
      <c r="E26" s="158">
        <f t="shared" si="2"/>
        <v>149245.72</v>
      </c>
      <c r="F26" s="104" t="s">
        <v>134</v>
      </c>
      <c r="G26" s="53">
        <v>45455</v>
      </c>
      <c r="H26" s="158">
        <f t="shared" si="0"/>
        <v>149245.72</v>
      </c>
      <c r="I26" s="53">
        <v>45446</v>
      </c>
      <c r="J26" s="170">
        <f t="shared" si="1"/>
        <v>149245.72</v>
      </c>
      <c r="K26" s="87">
        <v>118095027</v>
      </c>
      <c r="L26" s="52" t="s">
        <v>259</v>
      </c>
      <c r="M26" s="5" t="s">
        <v>150</v>
      </c>
      <c r="N26" s="53">
        <v>45446</v>
      </c>
      <c r="O26" s="7"/>
    </row>
    <row r="27" spans="1:15" x14ac:dyDescent="0.25">
      <c r="A27" s="134"/>
      <c r="B27" s="130"/>
      <c r="C27" s="158">
        <v>544488.94999999995</v>
      </c>
      <c r="D27" s="158">
        <v>0</v>
      </c>
      <c r="E27" s="158">
        <f t="shared" si="2"/>
        <v>544488.94999999995</v>
      </c>
      <c r="F27" s="104" t="s">
        <v>135</v>
      </c>
      <c r="G27" s="53">
        <v>45462</v>
      </c>
      <c r="H27" s="158">
        <f t="shared" si="0"/>
        <v>544488.94999999995</v>
      </c>
      <c r="I27" s="53">
        <v>45457</v>
      </c>
      <c r="J27" s="170">
        <f t="shared" si="1"/>
        <v>544488.94999999995</v>
      </c>
      <c r="K27" s="87">
        <v>118095027</v>
      </c>
      <c r="L27" s="52" t="s">
        <v>259</v>
      </c>
      <c r="M27" s="5" t="s">
        <v>151</v>
      </c>
      <c r="N27" s="53">
        <v>45457</v>
      </c>
      <c r="O27" s="7"/>
    </row>
    <row r="28" spans="1:15" x14ac:dyDescent="0.25">
      <c r="A28" s="134"/>
      <c r="B28" s="130"/>
      <c r="C28" s="158">
        <v>11255</v>
      </c>
      <c r="D28" s="158">
        <v>0</v>
      </c>
      <c r="E28" s="158">
        <f t="shared" si="2"/>
        <v>11255</v>
      </c>
      <c r="F28" s="104" t="s">
        <v>136</v>
      </c>
      <c r="G28" s="53">
        <v>45483</v>
      </c>
      <c r="H28" s="158">
        <f t="shared" si="0"/>
        <v>11255</v>
      </c>
      <c r="I28" s="53">
        <v>45467</v>
      </c>
      <c r="J28" s="170">
        <f t="shared" si="1"/>
        <v>11255</v>
      </c>
      <c r="K28" s="87">
        <v>118095027</v>
      </c>
      <c r="L28" s="52" t="s">
        <v>259</v>
      </c>
      <c r="M28" s="5" t="s">
        <v>152</v>
      </c>
      <c r="N28" s="53">
        <v>45467</v>
      </c>
      <c r="O28" s="7"/>
    </row>
    <row r="29" spans="1:15" x14ac:dyDescent="0.25">
      <c r="A29" s="134"/>
      <c r="B29" s="130"/>
      <c r="C29" s="158">
        <v>533233.93999999994</v>
      </c>
      <c r="D29" s="158">
        <v>0</v>
      </c>
      <c r="E29" s="158">
        <f t="shared" si="2"/>
        <v>533233.93999999994</v>
      </c>
      <c r="F29" s="104" t="s">
        <v>137</v>
      </c>
      <c r="G29" s="53">
        <v>45483</v>
      </c>
      <c r="H29" s="158">
        <f>+C29</f>
        <v>533233.93999999994</v>
      </c>
      <c r="I29" s="53">
        <v>45467</v>
      </c>
      <c r="J29" s="170">
        <f t="shared" si="1"/>
        <v>533233.93999999994</v>
      </c>
      <c r="K29" s="87">
        <v>118095027</v>
      </c>
      <c r="L29" s="52" t="s">
        <v>259</v>
      </c>
      <c r="M29" s="5" t="s">
        <v>152</v>
      </c>
      <c r="N29" s="53">
        <v>45467</v>
      </c>
      <c r="O29" s="7"/>
    </row>
    <row r="30" spans="1:15" x14ac:dyDescent="0.25">
      <c r="A30" s="134"/>
      <c r="B30" s="128" t="s">
        <v>26</v>
      </c>
      <c r="C30" s="113">
        <v>203735.91</v>
      </c>
      <c r="D30" s="158">
        <v>0</v>
      </c>
      <c r="E30" s="114">
        <f t="shared" si="2"/>
        <v>203735.91</v>
      </c>
      <c r="F30" s="115" t="s">
        <v>258</v>
      </c>
      <c r="G30" s="53">
        <v>45483</v>
      </c>
      <c r="H30" s="116">
        <f t="shared" ref="H30:H39" si="3">+C30</f>
        <v>203735.91</v>
      </c>
      <c r="I30" s="53">
        <v>45477</v>
      </c>
      <c r="J30" s="116">
        <f t="shared" si="1"/>
        <v>203735.91</v>
      </c>
      <c r="K30" s="87">
        <v>118095027</v>
      </c>
      <c r="L30" s="52" t="s">
        <v>259</v>
      </c>
      <c r="M30" s="117" t="s">
        <v>260</v>
      </c>
      <c r="N30" s="53">
        <v>45477</v>
      </c>
      <c r="O30" s="7"/>
    </row>
    <row r="31" spans="1:15" x14ac:dyDescent="0.25">
      <c r="A31" s="134"/>
      <c r="B31" s="130"/>
      <c r="C31" s="113">
        <v>377508.81</v>
      </c>
      <c r="D31" s="158">
        <v>0</v>
      </c>
      <c r="E31" s="114">
        <f t="shared" si="2"/>
        <v>377508.81</v>
      </c>
      <c r="F31" s="115" t="s">
        <v>261</v>
      </c>
      <c r="G31" s="53">
        <v>45509</v>
      </c>
      <c r="H31" s="116">
        <f t="shared" si="3"/>
        <v>377508.81</v>
      </c>
      <c r="I31" s="53">
        <v>45488</v>
      </c>
      <c r="J31" s="116">
        <f t="shared" si="1"/>
        <v>377508.81</v>
      </c>
      <c r="K31" s="87">
        <v>118095027</v>
      </c>
      <c r="L31" s="52" t="s">
        <v>259</v>
      </c>
      <c r="M31" s="117" t="s">
        <v>262</v>
      </c>
      <c r="N31" s="53">
        <v>45488</v>
      </c>
      <c r="O31" s="7"/>
    </row>
    <row r="32" spans="1:15" x14ac:dyDescent="0.25">
      <c r="A32" s="134"/>
      <c r="B32" s="130"/>
      <c r="C32" s="113">
        <v>9588</v>
      </c>
      <c r="D32" s="114">
        <v>9588</v>
      </c>
      <c r="E32" s="114">
        <f t="shared" si="2"/>
        <v>0</v>
      </c>
      <c r="F32" s="115" t="s">
        <v>263</v>
      </c>
      <c r="G32" s="53">
        <v>45509</v>
      </c>
      <c r="H32" s="116">
        <f t="shared" si="3"/>
        <v>9588</v>
      </c>
      <c r="I32" s="53">
        <v>45496</v>
      </c>
      <c r="J32" s="116">
        <f t="shared" si="1"/>
        <v>0</v>
      </c>
      <c r="K32" s="87">
        <v>118095027</v>
      </c>
      <c r="L32" s="52" t="s">
        <v>259</v>
      </c>
      <c r="M32" s="117" t="s">
        <v>264</v>
      </c>
      <c r="N32" s="53">
        <v>45496</v>
      </c>
      <c r="O32" s="7"/>
    </row>
    <row r="33" spans="1:15" x14ac:dyDescent="0.25">
      <c r="A33" s="134"/>
      <c r="B33" s="129"/>
      <c r="C33" s="113">
        <v>367920.81</v>
      </c>
      <c r="D33" s="114">
        <v>0</v>
      </c>
      <c r="E33" s="114">
        <f t="shared" si="2"/>
        <v>367920.81</v>
      </c>
      <c r="F33" s="115" t="s">
        <v>265</v>
      </c>
      <c r="G33" s="53">
        <v>45509</v>
      </c>
      <c r="H33" s="116">
        <f t="shared" si="3"/>
        <v>367920.81</v>
      </c>
      <c r="I33" s="53">
        <v>45496</v>
      </c>
      <c r="J33" s="116">
        <f t="shared" si="1"/>
        <v>367920.81</v>
      </c>
      <c r="K33" s="87">
        <v>118095027</v>
      </c>
      <c r="L33" s="52" t="s">
        <v>259</v>
      </c>
      <c r="M33" s="117" t="s">
        <v>264</v>
      </c>
      <c r="N33" s="53">
        <v>45496</v>
      </c>
      <c r="O33" s="7"/>
    </row>
    <row r="34" spans="1:15" x14ac:dyDescent="0.25">
      <c r="A34" s="134"/>
      <c r="B34" s="128" t="s">
        <v>27</v>
      </c>
      <c r="C34" s="113">
        <v>385167.85</v>
      </c>
      <c r="D34" s="114">
        <v>0</v>
      </c>
      <c r="E34" s="114">
        <f t="shared" si="2"/>
        <v>385167.85</v>
      </c>
      <c r="F34" s="115" t="s">
        <v>266</v>
      </c>
      <c r="G34" s="53">
        <v>45523</v>
      </c>
      <c r="H34" s="116">
        <f t="shared" si="3"/>
        <v>385167.85</v>
      </c>
      <c r="I34" s="53">
        <v>45519</v>
      </c>
      <c r="J34" s="116">
        <f t="shared" si="1"/>
        <v>385167.85</v>
      </c>
      <c r="K34" s="87">
        <v>118095027</v>
      </c>
      <c r="L34" s="52" t="s">
        <v>259</v>
      </c>
      <c r="M34" s="117" t="s">
        <v>267</v>
      </c>
      <c r="N34" s="53">
        <v>45519</v>
      </c>
      <c r="O34" s="7"/>
    </row>
    <row r="35" spans="1:15" x14ac:dyDescent="0.25">
      <c r="A35" s="134"/>
      <c r="B35" s="130"/>
      <c r="C35" s="113">
        <v>7703</v>
      </c>
      <c r="D35" s="114">
        <v>7703</v>
      </c>
      <c r="E35" s="114">
        <f t="shared" si="2"/>
        <v>0</v>
      </c>
      <c r="F35" s="115" t="s">
        <v>268</v>
      </c>
      <c r="G35" s="53">
        <v>45543</v>
      </c>
      <c r="H35" s="116">
        <f t="shared" si="3"/>
        <v>7703</v>
      </c>
      <c r="I35" s="53">
        <v>45527</v>
      </c>
      <c r="J35" s="116">
        <f t="shared" si="1"/>
        <v>0</v>
      </c>
      <c r="K35" s="87">
        <v>118095027</v>
      </c>
      <c r="L35" s="52" t="s">
        <v>259</v>
      </c>
      <c r="M35" s="117" t="s">
        <v>269</v>
      </c>
      <c r="N35" s="53">
        <v>45527</v>
      </c>
      <c r="O35" s="7"/>
    </row>
    <row r="36" spans="1:15" x14ac:dyDescent="0.25">
      <c r="A36" s="134"/>
      <c r="B36" s="130"/>
      <c r="C36" s="113">
        <v>377464.85</v>
      </c>
      <c r="D36" s="114">
        <v>0</v>
      </c>
      <c r="E36" s="114">
        <f t="shared" si="2"/>
        <v>377464.85</v>
      </c>
      <c r="F36" s="115" t="s">
        <v>270</v>
      </c>
      <c r="G36" s="53">
        <v>45543</v>
      </c>
      <c r="H36" s="116">
        <f t="shared" si="3"/>
        <v>377464.85</v>
      </c>
      <c r="I36" s="53">
        <v>45527</v>
      </c>
      <c r="J36" s="116">
        <f t="shared" si="1"/>
        <v>377464.85</v>
      </c>
      <c r="K36" s="87">
        <v>118095027</v>
      </c>
      <c r="L36" s="52" t="s">
        <v>259</v>
      </c>
      <c r="M36" s="117" t="s">
        <v>269</v>
      </c>
      <c r="N36" s="53">
        <v>45527</v>
      </c>
      <c r="O36" s="7"/>
    </row>
    <row r="37" spans="1:15" x14ac:dyDescent="0.25">
      <c r="A37" s="134"/>
      <c r="B37" s="128" t="s">
        <v>28</v>
      </c>
      <c r="C37" s="113">
        <v>405320.77</v>
      </c>
      <c r="D37" s="114">
        <v>0</v>
      </c>
      <c r="E37" s="114">
        <f t="shared" si="2"/>
        <v>405320.77</v>
      </c>
      <c r="F37" s="115" t="s">
        <v>271</v>
      </c>
      <c r="G37" s="53">
        <v>45547</v>
      </c>
      <c r="H37" s="116">
        <f t="shared" si="3"/>
        <v>405320.77</v>
      </c>
      <c r="I37" s="53">
        <v>45548</v>
      </c>
      <c r="J37" s="116">
        <f t="shared" si="1"/>
        <v>405320.77</v>
      </c>
      <c r="K37" s="87">
        <v>118095027</v>
      </c>
      <c r="L37" s="52" t="s">
        <v>259</v>
      </c>
      <c r="M37" s="117" t="s">
        <v>272</v>
      </c>
      <c r="N37" s="53">
        <v>45548</v>
      </c>
      <c r="O37" s="7"/>
    </row>
    <row r="38" spans="1:15" x14ac:dyDescent="0.25">
      <c r="A38" s="134"/>
      <c r="B38" s="130"/>
      <c r="C38" s="113">
        <v>397214.76</v>
      </c>
      <c r="D38" s="114">
        <v>0</v>
      </c>
      <c r="E38" s="114">
        <f t="shared" si="2"/>
        <v>397214.76</v>
      </c>
      <c r="F38" s="115" t="s">
        <v>273</v>
      </c>
      <c r="G38" s="53">
        <v>45556</v>
      </c>
      <c r="H38" s="116">
        <f t="shared" si="3"/>
        <v>397214.76</v>
      </c>
      <c r="I38" s="53">
        <v>45559</v>
      </c>
      <c r="J38" s="116">
        <f t="shared" si="1"/>
        <v>397214.76</v>
      </c>
      <c r="K38" s="87">
        <v>118095027</v>
      </c>
      <c r="L38" s="52" t="s">
        <v>259</v>
      </c>
      <c r="M38" s="117" t="s">
        <v>274</v>
      </c>
      <c r="N38" s="53">
        <v>45559</v>
      </c>
      <c r="O38" s="7"/>
    </row>
    <row r="39" spans="1:15" x14ac:dyDescent="0.25">
      <c r="A39" s="134"/>
      <c r="B39" s="129"/>
      <c r="C39" s="113">
        <v>8106</v>
      </c>
      <c r="D39" s="114">
        <v>8106</v>
      </c>
      <c r="E39" s="114">
        <f t="shared" si="2"/>
        <v>0</v>
      </c>
      <c r="F39" s="115" t="s">
        <v>275</v>
      </c>
      <c r="G39" s="53">
        <v>45556</v>
      </c>
      <c r="H39" s="116">
        <f t="shared" si="3"/>
        <v>8106</v>
      </c>
      <c r="I39" s="53">
        <v>45559</v>
      </c>
      <c r="J39" s="116">
        <f t="shared" si="1"/>
        <v>0</v>
      </c>
      <c r="K39" s="87">
        <v>118095027</v>
      </c>
      <c r="L39" s="52" t="s">
        <v>259</v>
      </c>
      <c r="M39" s="117" t="s">
        <v>274</v>
      </c>
      <c r="N39" s="53">
        <v>45559</v>
      </c>
      <c r="O39" s="7"/>
    </row>
    <row r="40" spans="1:15" x14ac:dyDescent="0.25">
      <c r="A40" s="134"/>
      <c r="B40" s="128" t="s">
        <v>29</v>
      </c>
      <c r="C40" s="160">
        <v>378552.52</v>
      </c>
      <c r="D40" s="160">
        <v>0</v>
      </c>
      <c r="E40" s="160">
        <f t="shared" ref="E40:E47" si="4">C40-D40</f>
        <v>378552.52</v>
      </c>
      <c r="F40" s="106" t="s">
        <v>57</v>
      </c>
      <c r="G40" s="53">
        <v>45594</v>
      </c>
      <c r="H40" s="160">
        <v>378552.52</v>
      </c>
      <c r="I40" s="53">
        <v>45580</v>
      </c>
      <c r="J40" s="160">
        <v>378552.52</v>
      </c>
      <c r="K40" s="56" t="s">
        <v>53</v>
      </c>
      <c r="L40" s="52" t="s">
        <v>259</v>
      </c>
      <c r="M40" s="62" t="s">
        <v>58</v>
      </c>
      <c r="N40" s="53">
        <v>45580</v>
      </c>
      <c r="O40" s="7"/>
    </row>
    <row r="41" spans="1:15" x14ac:dyDescent="0.25">
      <c r="A41" s="134"/>
      <c r="B41" s="130"/>
      <c r="C41" s="160">
        <v>7571</v>
      </c>
      <c r="D41" s="160">
        <v>7571</v>
      </c>
      <c r="E41" s="160">
        <v>0</v>
      </c>
      <c r="F41" s="106" t="s">
        <v>114</v>
      </c>
      <c r="G41" s="53">
        <v>45595</v>
      </c>
      <c r="H41" s="160">
        <v>7571</v>
      </c>
      <c r="I41" s="55" t="s">
        <v>116</v>
      </c>
      <c r="J41" s="160">
        <v>0</v>
      </c>
      <c r="K41" s="55" t="s">
        <v>116</v>
      </c>
      <c r="L41" s="55" t="s">
        <v>116</v>
      </c>
      <c r="M41" s="62" t="s">
        <v>63</v>
      </c>
      <c r="N41" s="53">
        <v>45588</v>
      </c>
      <c r="O41" s="7"/>
    </row>
    <row r="42" spans="1:15" x14ac:dyDescent="0.25">
      <c r="A42" s="134"/>
      <c r="B42" s="130"/>
      <c r="C42" s="160">
        <v>370981.52</v>
      </c>
      <c r="D42" s="160">
        <v>0</v>
      </c>
      <c r="E42" s="160">
        <f t="shared" si="4"/>
        <v>370981.52</v>
      </c>
      <c r="F42" s="106" t="s">
        <v>67</v>
      </c>
      <c r="G42" s="53">
        <v>45595</v>
      </c>
      <c r="H42" s="160">
        <v>370981.52</v>
      </c>
      <c r="I42" s="53">
        <v>45222</v>
      </c>
      <c r="J42" s="160">
        <v>370981.52</v>
      </c>
      <c r="K42" s="56" t="s">
        <v>53</v>
      </c>
      <c r="L42" s="52" t="s">
        <v>259</v>
      </c>
      <c r="M42" s="62" t="s">
        <v>63</v>
      </c>
      <c r="N42" s="53">
        <v>45588</v>
      </c>
      <c r="O42" s="7"/>
    </row>
    <row r="43" spans="1:15" x14ac:dyDescent="0.25">
      <c r="A43" s="134"/>
      <c r="B43" s="128" t="s">
        <v>30</v>
      </c>
      <c r="C43" s="160">
        <v>229730.57</v>
      </c>
      <c r="D43" s="160">
        <v>0</v>
      </c>
      <c r="E43" s="160">
        <f t="shared" si="4"/>
        <v>229730.57</v>
      </c>
      <c r="F43" s="106" t="s">
        <v>83</v>
      </c>
      <c r="G43" s="53">
        <v>45614</v>
      </c>
      <c r="H43" s="160">
        <v>229730.57</v>
      </c>
      <c r="I43" s="53">
        <v>45611</v>
      </c>
      <c r="J43" s="160">
        <v>229730.57</v>
      </c>
      <c r="K43" s="56" t="s">
        <v>53</v>
      </c>
      <c r="L43" s="52" t="s">
        <v>259</v>
      </c>
      <c r="M43" s="5" t="s">
        <v>79</v>
      </c>
      <c r="N43" s="53">
        <v>45611</v>
      </c>
      <c r="O43" s="7"/>
    </row>
    <row r="44" spans="1:15" x14ac:dyDescent="0.25">
      <c r="A44" s="134"/>
      <c r="B44" s="130"/>
      <c r="C44" s="160">
        <v>4595</v>
      </c>
      <c r="D44" s="160">
        <v>4595</v>
      </c>
      <c r="E44" s="160">
        <v>0</v>
      </c>
      <c r="F44" s="106" t="s">
        <v>115</v>
      </c>
      <c r="G44" s="53">
        <v>45623</v>
      </c>
      <c r="H44" s="160">
        <v>4595</v>
      </c>
      <c r="I44" s="55" t="s">
        <v>116</v>
      </c>
      <c r="J44" s="160">
        <v>0</v>
      </c>
      <c r="K44" s="55" t="s">
        <v>116</v>
      </c>
      <c r="L44" s="55" t="s">
        <v>116</v>
      </c>
      <c r="M44" s="5" t="s">
        <v>87</v>
      </c>
      <c r="N44" s="53">
        <v>45622</v>
      </c>
      <c r="O44" s="7"/>
    </row>
    <row r="45" spans="1:15" x14ac:dyDescent="0.25">
      <c r="A45" s="134"/>
      <c r="B45" s="130"/>
      <c r="C45" s="160">
        <v>225135.57</v>
      </c>
      <c r="D45" s="160">
        <v>0</v>
      </c>
      <c r="E45" s="160">
        <f t="shared" si="4"/>
        <v>225135.57</v>
      </c>
      <c r="F45" s="106" t="s">
        <v>93</v>
      </c>
      <c r="G45" s="53">
        <v>45623</v>
      </c>
      <c r="H45" s="160">
        <v>225135.57</v>
      </c>
      <c r="I45" s="53">
        <v>45622</v>
      </c>
      <c r="J45" s="160">
        <v>225135.57</v>
      </c>
      <c r="K45" s="56" t="s">
        <v>53</v>
      </c>
      <c r="L45" s="52" t="s">
        <v>259</v>
      </c>
      <c r="M45" s="5" t="s">
        <v>87</v>
      </c>
      <c r="N45" s="53">
        <v>45622</v>
      </c>
      <c r="O45" s="7"/>
    </row>
    <row r="46" spans="1:15" x14ac:dyDescent="0.25">
      <c r="A46" s="134"/>
      <c r="B46" s="128" t="s">
        <v>31</v>
      </c>
      <c r="C46" s="160">
        <v>6647</v>
      </c>
      <c r="D46" s="160">
        <v>6647</v>
      </c>
      <c r="E46" s="160">
        <v>0</v>
      </c>
      <c r="F46" s="106" t="s">
        <v>108</v>
      </c>
      <c r="G46" s="53">
        <v>45639</v>
      </c>
      <c r="H46" s="160">
        <v>6647</v>
      </c>
      <c r="I46" s="55" t="s">
        <v>116</v>
      </c>
      <c r="J46" s="160">
        <v>0</v>
      </c>
      <c r="K46" s="55" t="s">
        <v>116</v>
      </c>
      <c r="L46" s="55" t="s">
        <v>116</v>
      </c>
      <c r="M46" s="70" t="s">
        <v>102</v>
      </c>
      <c r="N46" s="53">
        <v>45639</v>
      </c>
      <c r="O46" s="6"/>
    </row>
    <row r="47" spans="1:15" x14ac:dyDescent="0.25">
      <c r="A47" s="134"/>
      <c r="B47" s="129"/>
      <c r="C47" s="160">
        <v>658039.22</v>
      </c>
      <c r="D47" s="159">
        <v>0</v>
      </c>
      <c r="E47" s="160">
        <f t="shared" si="4"/>
        <v>658039.22</v>
      </c>
      <c r="F47" s="106" t="s">
        <v>109</v>
      </c>
      <c r="G47" s="53">
        <v>45639</v>
      </c>
      <c r="H47" s="160">
        <v>658039.22</v>
      </c>
      <c r="I47" s="53">
        <v>45639</v>
      </c>
      <c r="J47" s="160">
        <v>658039.22</v>
      </c>
      <c r="K47" s="56" t="s">
        <v>53</v>
      </c>
      <c r="L47" s="52" t="s">
        <v>259</v>
      </c>
      <c r="M47" s="5">
        <v>100101</v>
      </c>
      <c r="N47" s="53">
        <v>45639</v>
      </c>
      <c r="O47" s="7"/>
    </row>
    <row r="48" spans="1:15" x14ac:dyDescent="0.25">
      <c r="A48" s="137" t="s">
        <v>20</v>
      </c>
      <c r="B48" s="138"/>
      <c r="C48" s="157">
        <f>SUM(C9:C47)</f>
        <v>9881227.0799999982</v>
      </c>
      <c r="D48" s="157">
        <f>SUM(D9:D47)</f>
        <v>74674</v>
      </c>
      <c r="E48" s="157">
        <f>SUM(E9:E47)</f>
        <v>9806553.0799999982</v>
      </c>
      <c r="F48" s="107"/>
      <c r="G48" s="53"/>
      <c r="H48" s="157">
        <f>SUM(H9:H47)</f>
        <v>9881227.0799999982</v>
      </c>
      <c r="I48" s="16"/>
      <c r="J48" s="157">
        <f>SUM(J9:J47)</f>
        <v>9806553.0799999982</v>
      </c>
      <c r="K48" s="29"/>
      <c r="L48" s="35"/>
      <c r="M48" s="5"/>
      <c r="N48" s="53"/>
      <c r="O48" s="6"/>
    </row>
    <row r="49" spans="1:15" x14ac:dyDescent="0.25">
      <c r="A49" s="133" t="s">
        <v>33</v>
      </c>
      <c r="B49" s="50" t="s">
        <v>5</v>
      </c>
      <c r="C49" s="158">
        <v>9688.14</v>
      </c>
      <c r="D49" s="159">
        <v>0</v>
      </c>
      <c r="E49" s="159">
        <f t="shared" ref="E49:E57" si="5">C49-D49</f>
        <v>9688.14</v>
      </c>
      <c r="F49" s="104" t="s">
        <v>177</v>
      </c>
      <c r="G49" s="53">
        <v>45333</v>
      </c>
      <c r="H49" s="158">
        <f>+C49</f>
        <v>9688.14</v>
      </c>
      <c r="I49" s="53">
        <v>45315</v>
      </c>
      <c r="J49" s="158">
        <f t="shared" ref="J49:J57" si="6">E49</f>
        <v>9688.14</v>
      </c>
      <c r="K49" s="89">
        <v>118095027</v>
      </c>
      <c r="L49" s="52" t="s">
        <v>259</v>
      </c>
      <c r="M49" s="70" t="s">
        <v>139</v>
      </c>
      <c r="N49" s="53">
        <v>45315</v>
      </c>
      <c r="O49" s="6"/>
    </row>
    <row r="50" spans="1:15" x14ac:dyDescent="0.25">
      <c r="A50" s="134"/>
      <c r="B50" s="50" t="s">
        <v>6</v>
      </c>
      <c r="C50" s="159">
        <v>18742.849999999999</v>
      </c>
      <c r="D50" s="159">
        <v>0</v>
      </c>
      <c r="E50" s="159">
        <f t="shared" si="5"/>
        <v>18742.849999999999</v>
      </c>
      <c r="F50" s="104" t="s">
        <v>178</v>
      </c>
      <c r="G50" s="53">
        <v>45384</v>
      </c>
      <c r="H50" s="158">
        <f t="shared" ref="H50:H57" si="7">+C50</f>
        <v>18742.849999999999</v>
      </c>
      <c r="I50" s="53">
        <v>45324</v>
      </c>
      <c r="J50" s="158">
        <f t="shared" si="6"/>
        <v>18742.849999999999</v>
      </c>
      <c r="K50" s="89">
        <v>118095027</v>
      </c>
      <c r="L50" s="52" t="s">
        <v>259</v>
      </c>
      <c r="M50" s="62" t="s">
        <v>140</v>
      </c>
      <c r="N50" s="53">
        <v>45324</v>
      </c>
      <c r="O50" s="6"/>
    </row>
    <row r="51" spans="1:15" x14ac:dyDescent="0.25">
      <c r="A51" s="134"/>
      <c r="B51" s="50" t="s">
        <v>7</v>
      </c>
      <c r="C51" s="159">
        <v>14569.19</v>
      </c>
      <c r="D51" s="159">
        <v>0</v>
      </c>
      <c r="E51" s="159">
        <f t="shared" si="5"/>
        <v>14569.19</v>
      </c>
      <c r="F51" s="104" t="s">
        <v>180</v>
      </c>
      <c r="G51" s="53">
        <v>45384</v>
      </c>
      <c r="H51" s="158">
        <f t="shared" si="7"/>
        <v>14569.19</v>
      </c>
      <c r="I51" s="53">
        <v>45373</v>
      </c>
      <c r="J51" s="158">
        <f t="shared" si="6"/>
        <v>14569.19</v>
      </c>
      <c r="K51" s="89">
        <v>118095027</v>
      </c>
      <c r="L51" s="52" t="s">
        <v>259</v>
      </c>
      <c r="M51" s="62" t="s">
        <v>144</v>
      </c>
      <c r="N51" s="53">
        <v>45373</v>
      </c>
      <c r="O51" s="6"/>
    </row>
    <row r="52" spans="1:15" x14ac:dyDescent="0.25">
      <c r="A52" s="134"/>
      <c r="B52" s="50" t="s">
        <v>8</v>
      </c>
      <c r="C52" s="159">
        <v>12997.05</v>
      </c>
      <c r="D52" s="159">
        <v>0</v>
      </c>
      <c r="E52" s="159">
        <f t="shared" si="5"/>
        <v>12997.05</v>
      </c>
      <c r="F52" s="104" t="s">
        <v>181</v>
      </c>
      <c r="G52" s="53">
        <v>45421</v>
      </c>
      <c r="H52" s="158">
        <f t="shared" si="7"/>
        <v>12997.05</v>
      </c>
      <c r="I52" s="53">
        <v>45406</v>
      </c>
      <c r="J52" s="158">
        <f t="shared" si="6"/>
        <v>12997.05</v>
      </c>
      <c r="K52" s="89">
        <v>118095027</v>
      </c>
      <c r="L52" s="52" t="s">
        <v>259</v>
      </c>
      <c r="M52" s="62" t="s">
        <v>146</v>
      </c>
      <c r="N52" s="53">
        <v>45406</v>
      </c>
      <c r="O52" s="6"/>
    </row>
    <row r="53" spans="1:15" x14ac:dyDescent="0.25">
      <c r="A53" s="134"/>
      <c r="B53" s="50" t="s">
        <v>9</v>
      </c>
      <c r="C53" s="159">
        <v>10256.790000000001</v>
      </c>
      <c r="D53" s="159">
        <v>0</v>
      </c>
      <c r="E53" s="159">
        <f t="shared" si="5"/>
        <v>10256.790000000001</v>
      </c>
      <c r="F53" s="104" t="s">
        <v>183</v>
      </c>
      <c r="G53" s="53">
        <v>45454</v>
      </c>
      <c r="H53" s="158">
        <f t="shared" si="7"/>
        <v>10256.790000000001</v>
      </c>
      <c r="I53" s="53">
        <v>45436</v>
      </c>
      <c r="J53" s="158">
        <f t="shared" si="6"/>
        <v>10256.790000000001</v>
      </c>
      <c r="K53" s="89">
        <v>118095027</v>
      </c>
      <c r="L53" s="52" t="s">
        <v>259</v>
      </c>
      <c r="M53" s="62" t="s">
        <v>149</v>
      </c>
      <c r="N53" s="53">
        <v>45436</v>
      </c>
      <c r="O53" s="6"/>
    </row>
    <row r="54" spans="1:15" x14ac:dyDescent="0.25">
      <c r="A54" s="134"/>
      <c r="B54" s="50" t="s">
        <v>25</v>
      </c>
      <c r="C54" s="159">
        <v>5989.23</v>
      </c>
      <c r="D54" s="159">
        <v>0</v>
      </c>
      <c r="E54" s="159">
        <f t="shared" si="5"/>
        <v>5989.23</v>
      </c>
      <c r="F54" s="104" t="s">
        <v>184</v>
      </c>
      <c r="G54" s="53">
        <v>45483</v>
      </c>
      <c r="H54" s="158">
        <f t="shared" si="7"/>
        <v>5989.23</v>
      </c>
      <c r="I54" s="53">
        <v>45467</v>
      </c>
      <c r="J54" s="158">
        <f t="shared" si="6"/>
        <v>5989.23</v>
      </c>
      <c r="K54" s="89">
        <v>118095027</v>
      </c>
      <c r="L54" s="52" t="s">
        <v>259</v>
      </c>
      <c r="M54" s="62" t="s">
        <v>152</v>
      </c>
      <c r="N54" s="53">
        <v>45467</v>
      </c>
      <c r="O54" s="6"/>
    </row>
    <row r="55" spans="1:15" x14ac:dyDescent="0.25">
      <c r="A55" s="134"/>
      <c r="B55" s="50" t="s">
        <v>26</v>
      </c>
      <c r="C55" s="159">
        <v>5954.69</v>
      </c>
      <c r="D55" s="159">
        <v>0</v>
      </c>
      <c r="E55" s="159">
        <f t="shared" si="5"/>
        <v>5954.69</v>
      </c>
      <c r="F55" s="118" t="s">
        <v>300</v>
      </c>
      <c r="G55" s="53">
        <v>45509</v>
      </c>
      <c r="H55" s="159">
        <f t="shared" si="7"/>
        <v>5954.69</v>
      </c>
      <c r="I55" s="53">
        <v>45496</v>
      </c>
      <c r="J55" s="159">
        <f t="shared" si="6"/>
        <v>5954.69</v>
      </c>
      <c r="K55" s="87">
        <v>118095027</v>
      </c>
      <c r="L55" s="52" t="s">
        <v>259</v>
      </c>
      <c r="M55" s="117" t="s">
        <v>264</v>
      </c>
      <c r="N55" s="53">
        <v>45496</v>
      </c>
      <c r="O55" s="6"/>
    </row>
    <row r="56" spans="1:15" x14ac:dyDescent="0.25">
      <c r="A56" s="134"/>
      <c r="B56" s="50" t="s">
        <v>27</v>
      </c>
      <c r="C56" s="159">
        <v>6794.46</v>
      </c>
      <c r="D56" s="159">
        <v>0</v>
      </c>
      <c r="E56" s="159">
        <f t="shared" si="5"/>
        <v>6794.46</v>
      </c>
      <c r="F56" s="115" t="s">
        <v>301</v>
      </c>
      <c r="G56" s="53">
        <v>45543</v>
      </c>
      <c r="H56" s="159">
        <f t="shared" si="7"/>
        <v>6794.46</v>
      </c>
      <c r="I56" s="53">
        <v>45527</v>
      </c>
      <c r="J56" s="159">
        <f t="shared" si="6"/>
        <v>6794.46</v>
      </c>
      <c r="K56" s="87">
        <v>118095027</v>
      </c>
      <c r="L56" s="52" t="s">
        <v>259</v>
      </c>
      <c r="M56" s="117" t="s">
        <v>269</v>
      </c>
      <c r="N56" s="53">
        <v>45527</v>
      </c>
      <c r="O56" s="6"/>
    </row>
    <row r="57" spans="1:15" x14ac:dyDescent="0.25">
      <c r="A57" s="134"/>
      <c r="B57" s="50" t="s">
        <v>28</v>
      </c>
      <c r="C57" s="159">
        <v>6412.64</v>
      </c>
      <c r="D57" s="159">
        <v>0</v>
      </c>
      <c r="E57" s="159">
        <f t="shared" si="5"/>
        <v>6412.64</v>
      </c>
      <c r="F57" s="115" t="s">
        <v>302</v>
      </c>
      <c r="G57" s="53">
        <v>45556</v>
      </c>
      <c r="H57" s="159">
        <f t="shared" si="7"/>
        <v>6412.64</v>
      </c>
      <c r="I57" s="53">
        <v>45559</v>
      </c>
      <c r="J57" s="159">
        <f t="shared" si="6"/>
        <v>6412.64</v>
      </c>
      <c r="K57" s="87">
        <v>118095027</v>
      </c>
      <c r="L57" s="52" t="s">
        <v>259</v>
      </c>
      <c r="M57" s="117" t="s">
        <v>274</v>
      </c>
      <c r="N57" s="53">
        <v>45559</v>
      </c>
      <c r="O57" s="6"/>
    </row>
    <row r="58" spans="1:15" x14ac:dyDescent="0.25">
      <c r="A58" s="134"/>
      <c r="B58" s="50" t="s">
        <v>29</v>
      </c>
      <c r="C58" s="161">
        <v>4596.93</v>
      </c>
      <c r="D58" s="159">
        <v>0</v>
      </c>
      <c r="E58" s="160">
        <f t="shared" ref="E58:E60" si="8">C58-D58</f>
        <v>4596.93</v>
      </c>
      <c r="F58" s="108" t="s">
        <v>64</v>
      </c>
      <c r="G58" s="53">
        <v>45595</v>
      </c>
      <c r="H58" s="161">
        <v>4596.93</v>
      </c>
      <c r="I58" s="53">
        <v>45222</v>
      </c>
      <c r="J58" s="171">
        <v>4596.93</v>
      </c>
      <c r="K58" s="65" t="s">
        <v>53</v>
      </c>
      <c r="L58" s="52" t="s">
        <v>259</v>
      </c>
      <c r="M58" s="62" t="s">
        <v>63</v>
      </c>
      <c r="N58" s="53">
        <v>45588</v>
      </c>
      <c r="O58" s="6"/>
    </row>
    <row r="59" spans="1:15" x14ac:dyDescent="0.25">
      <c r="A59" s="134"/>
      <c r="B59" s="50" t="s">
        <v>30</v>
      </c>
      <c r="C59" s="161">
        <v>5226.97</v>
      </c>
      <c r="D59" s="161">
        <v>0</v>
      </c>
      <c r="E59" s="160">
        <f t="shared" si="8"/>
        <v>5226.97</v>
      </c>
      <c r="F59" s="108" t="s">
        <v>92</v>
      </c>
      <c r="G59" s="53">
        <v>45623</v>
      </c>
      <c r="H59" s="161">
        <v>5226.97</v>
      </c>
      <c r="I59" s="53">
        <v>45622</v>
      </c>
      <c r="J59" s="171">
        <v>5226.97</v>
      </c>
      <c r="K59" s="65" t="s">
        <v>53</v>
      </c>
      <c r="L59" s="52" t="s">
        <v>259</v>
      </c>
      <c r="M59" s="62" t="s">
        <v>87</v>
      </c>
      <c r="N59" s="53">
        <v>45622</v>
      </c>
      <c r="O59" s="6"/>
    </row>
    <row r="60" spans="1:15" x14ac:dyDescent="0.25">
      <c r="A60" s="135"/>
      <c r="B60" s="50" t="s">
        <v>31</v>
      </c>
      <c r="C60" s="161">
        <v>6423.67</v>
      </c>
      <c r="D60" s="161">
        <v>0</v>
      </c>
      <c r="E60" s="160">
        <f t="shared" si="8"/>
        <v>6423.67</v>
      </c>
      <c r="F60" s="108" t="s">
        <v>107</v>
      </c>
      <c r="G60" s="53">
        <v>45639</v>
      </c>
      <c r="H60" s="161">
        <v>6423.67</v>
      </c>
      <c r="I60" s="53">
        <v>45639</v>
      </c>
      <c r="J60" s="171">
        <v>6423.67</v>
      </c>
      <c r="K60" s="65" t="s">
        <v>53</v>
      </c>
      <c r="L60" s="52" t="s">
        <v>259</v>
      </c>
      <c r="M60" s="62" t="s">
        <v>102</v>
      </c>
      <c r="N60" s="53">
        <v>45639</v>
      </c>
      <c r="O60" s="6"/>
    </row>
    <row r="61" spans="1:15" x14ac:dyDescent="0.25">
      <c r="A61" s="137" t="s">
        <v>20</v>
      </c>
      <c r="B61" s="138"/>
      <c r="C61" s="157">
        <f>SUM(C49:C60)</f>
        <v>107652.61</v>
      </c>
      <c r="D61" s="162">
        <f t="shared" ref="D61:E61" si="9">SUM(D49:D60)</f>
        <v>0</v>
      </c>
      <c r="E61" s="162">
        <f t="shared" si="9"/>
        <v>107652.61</v>
      </c>
      <c r="F61" s="107"/>
      <c r="G61" s="53"/>
      <c r="H61" s="167">
        <f>SUM(H49:H60)</f>
        <v>107652.61</v>
      </c>
      <c r="I61" s="16"/>
      <c r="J61" s="162">
        <f>SUM(J49:J60)</f>
        <v>107652.61</v>
      </c>
      <c r="K61" s="29"/>
      <c r="L61" s="35"/>
      <c r="M61" s="5"/>
      <c r="N61" s="53"/>
      <c r="O61" s="6"/>
    </row>
    <row r="62" spans="1:15" x14ac:dyDescent="0.25">
      <c r="A62" s="133" t="s">
        <v>32</v>
      </c>
      <c r="B62" s="128" t="s">
        <v>5</v>
      </c>
      <c r="C62" s="158">
        <v>10626.05</v>
      </c>
      <c r="D62" s="159">
        <v>0</v>
      </c>
      <c r="E62" s="158">
        <f t="shared" ref="E62:E74" si="10">C62-D62</f>
        <v>10626.05</v>
      </c>
      <c r="F62" s="104" t="s">
        <v>237</v>
      </c>
      <c r="G62" s="53">
        <v>45342</v>
      </c>
      <c r="H62" s="158">
        <f t="shared" ref="H62:H74" si="11">+C62</f>
        <v>10626.05</v>
      </c>
      <c r="I62" s="53">
        <v>45296</v>
      </c>
      <c r="J62" s="158">
        <f t="shared" ref="J62:J74" si="12">E62</f>
        <v>10626.05</v>
      </c>
      <c r="K62" s="89">
        <v>118095027</v>
      </c>
      <c r="L62" s="52" t="s">
        <v>259</v>
      </c>
      <c r="M62" s="70" t="s">
        <v>238</v>
      </c>
      <c r="N62" s="53">
        <v>45296</v>
      </c>
      <c r="O62" s="6"/>
    </row>
    <row r="63" spans="1:15" x14ac:dyDescent="0.25">
      <c r="A63" s="134"/>
      <c r="B63" s="129"/>
      <c r="C63" s="158">
        <v>1040.3699999999999</v>
      </c>
      <c r="D63" s="158">
        <v>0</v>
      </c>
      <c r="E63" s="158">
        <f t="shared" si="10"/>
        <v>1040.3699999999999</v>
      </c>
      <c r="F63" s="104" t="s">
        <v>239</v>
      </c>
      <c r="G63" s="53">
        <v>45343</v>
      </c>
      <c r="H63" s="158">
        <f t="shared" si="11"/>
        <v>1040.3699999999999</v>
      </c>
      <c r="I63" s="53">
        <v>45320</v>
      </c>
      <c r="J63" s="158">
        <f t="shared" si="12"/>
        <v>1040.3699999999999</v>
      </c>
      <c r="K63" s="89">
        <v>118095027</v>
      </c>
      <c r="L63" s="52" t="s">
        <v>259</v>
      </c>
      <c r="M63" s="62" t="s">
        <v>186</v>
      </c>
      <c r="N63" s="53">
        <v>45320</v>
      </c>
      <c r="O63" s="55"/>
    </row>
    <row r="64" spans="1:15" x14ac:dyDescent="0.25">
      <c r="A64" s="134"/>
      <c r="B64" s="128" t="s">
        <v>6</v>
      </c>
      <c r="C64" s="158">
        <v>8385.99</v>
      </c>
      <c r="D64" s="158">
        <v>0</v>
      </c>
      <c r="E64" s="158">
        <f t="shared" si="10"/>
        <v>8385.99</v>
      </c>
      <c r="F64" s="104" t="s">
        <v>240</v>
      </c>
      <c r="G64" s="53">
        <v>45334</v>
      </c>
      <c r="H64" s="158">
        <f t="shared" si="11"/>
        <v>8385.99</v>
      </c>
      <c r="I64" s="53">
        <v>45329</v>
      </c>
      <c r="J64" s="158">
        <f t="shared" si="12"/>
        <v>8385.99</v>
      </c>
      <c r="K64" s="89">
        <v>118095027</v>
      </c>
      <c r="L64" s="52" t="s">
        <v>259</v>
      </c>
      <c r="M64" s="62" t="s">
        <v>156</v>
      </c>
      <c r="N64" s="53">
        <v>45329</v>
      </c>
      <c r="O64" s="55"/>
    </row>
    <row r="65" spans="1:15" x14ac:dyDescent="0.25">
      <c r="A65" s="134"/>
      <c r="B65" s="129"/>
      <c r="C65" s="159">
        <v>1109.6500000000001</v>
      </c>
      <c r="D65" s="159">
        <v>0</v>
      </c>
      <c r="E65" s="158">
        <f t="shared" si="10"/>
        <v>1109.6500000000001</v>
      </c>
      <c r="F65" s="104" t="s">
        <v>241</v>
      </c>
      <c r="G65" s="53">
        <v>45384</v>
      </c>
      <c r="H65" s="158">
        <f t="shared" si="11"/>
        <v>1109.6500000000001</v>
      </c>
      <c r="I65" s="53">
        <v>45350</v>
      </c>
      <c r="J65" s="158">
        <f t="shared" si="12"/>
        <v>1109.6500000000001</v>
      </c>
      <c r="K65" s="89">
        <v>118095027</v>
      </c>
      <c r="L65" s="52" t="s">
        <v>259</v>
      </c>
      <c r="M65" s="62" t="s">
        <v>189</v>
      </c>
      <c r="N65" s="53">
        <v>45350</v>
      </c>
      <c r="O65" s="55"/>
    </row>
    <row r="66" spans="1:15" x14ac:dyDescent="0.25">
      <c r="A66" s="134"/>
      <c r="B66" s="128" t="s">
        <v>7</v>
      </c>
      <c r="C66" s="158">
        <v>17025.509999999998</v>
      </c>
      <c r="D66" s="158">
        <v>0</v>
      </c>
      <c r="E66" s="158">
        <f t="shared" si="10"/>
        <v>17025.509999999998</v>
      </c>
      <c r="F66" s="104" t="s">
        <v>242</v>
      </c>
      <c r="G66" s="53">
        <v>45384</v>
      </c>
      <c r="H66" s="158">
        <f t="shared" si="11"/>
        <v>17025.509999999998</v>
      </c>
      <c r="I66" s="53">
        <v>45357</v>
      </c>
      <c r="J66" s="158">
        <f t="shared" si="12"/>
        <v>17025.509999999998</v>
      </c>
      <c r="K66" s="89">
        <v>118095027</v>
      </c>
      <c r="L66" s="52" t="s">
        <v>259</v>
      </c>
      <c r="M66" s="62" t="s">
        <v>142</v>
      </c>
      <c r="N66" s="53">
        <v>45357</v>
      </c>
      <c r="O66" s="55"/>
    </row>
    <row r="67" spans="1:15" x14ac:dyDescent="0.25">
      <c r="A67" s="134"/>
      <c r="B67" s="129"/>
      <c r="C67" s="159">
        <v>1109.6500000000001</v>
      </c>
      <c r="D67" s="159">
        <v>0</v>
      </c>
      <c r="E67" s="158">
        <f t="shared" si="10"/>
        <v>1109.6500000000001</v>
      </c>
      <c r="F67" s="109" t="s">
        <v>243</v>
      </c>
      <c r="G67" s="53">
        <v>45384</v>
      </c>
      <c r="H67" s="158">
        <f t="shared" si="11"/>
        <v>1109.6500000000001</v>
      </c>
      <c r="I67" s="53">
        <v>45377</v>
      </c>
      <c r="J67" s="158">
        <f t="shared" si="12"/>
        <v>1109.6500000000001</v>
      </c>
      <c r="K67" s="89">
        <v>118095027</v>
      </c>
      <c r="L67" s="52" t="s">
        <v>259</v>
      </c>
      <c r="M67" s="62" t="s">
        <v>191</v>
      </c>
      <c r="N67" s="53">
        <v>45377</v>
      </c>
      <c r="O67" s="55"/>
    </row>
    <row r="68" spans="1:15" x14ac:dyDescent="0.25">
      <c r="A68" s="134"/>
      <c r="B68" s="128" t="s">
        <v>8</v>
      </c>
      <c r="C68" s="158">
        <v>10391.31</v>
      </c>
      <c r="D68" s="158">
        <v>0</v>
      </c>
      <c r="E68" s="158">
        <f t="shared" si="10"/>
        <v>10391.31</v>
      </c>
      <c r="F68" s="104" t="s">
        <v>244</v>
      </c>
      <c r="G68" s="53">
        <v>45421</v>
      </c>
      <c r="H68" s="158">
        <f t="shared" si="11"/>
        <v>10391.31</v>
      </c>
      <c r="I68" s="53">
        <v>45386</v>
      </c>
      <c r="J68" s="158">
        <f t="shared" si="12"/>
        <v>10391.31</v>
      </c>
      <c r="K68" s="89">
        <v>118095027</v>
      </c>
      <c r="L68" s="52" t="s">
        <v>259</v>
      </c>
      <c r="M68" s="62" t="s">
        <v>159</v>
      </c>
      <c r="N68" s="53">
        <v>45386</v>
      </c>
      <c r="O68" s="55"/>
    </row>
    <row r="69" spans="1:15" x14ac:dyDescent="0.25">
      <c r="A69" s="134"/>
      <c r="B69" s="129"/>
      <c r="C69" s="159">
        <v>1107.72</v>
      </c>
      <c r="D69" s="159">
        <v>0</v>
      </c>
      <c r="E69" s="158">
        <f t="shared" si="10"/>
        <v>1107.72</v>
      </c>
      <c r="F69" s="104" t="s">
        <v>246</v>
      </c>
      <c r="G69" s="53">
        <v>45421</v>
      </c>
      <c r="H69" s="158">
        <f t="shared" si="11"/>
        <v>1107.72</v>
      </c>
      <c r="I69" s="53">
        <v>45386</v>
      </c>
      <c r="J69" s="158">
        <f t="shared" si="12"/>
        <v>1107.72</v>
      </c>
      <c r="K69" s="89">
        <v>118095027</v>
      </c>
      <c r="L69" s="52" t="s">
        <v>259</v>
      </c>
      <c r="M69" s="62" t="s">
        <v>193</v>
      </c>
      <c r="N69" s="53">
        <v>45386</v>
      </c>
      <c r="O69" s="55"/>
    </row>
    <row r="70" spans="1:15" x14ac:dyDescent="0.25">
      <c r="A70" s="134"/>
      <c r="B70" s="128" t="s">
        <v>9</v>
      </c>
      <c r="C70" s="158">
        <v>10420.85</v>
      </c>
      <c r="D70" s="158">
        <v>0</v>
      </c>
      <c r="E70" s="158">
        <f t="shared" si="10"/>
        <v>10420.85</v>
      </c>
      <c r="F70" s="104" t="s">
        <v>247</v>
      </c>
      <c r="G70" s="53">
        <v>45421</v>
      </c>
      <c r="H70" s="158">
        <f t="shared" si="11"/>
        <v>10420.85</v>
      </c>
      <c r="I70" s="53">
        <v>45418</v>
      </c>
      <c r="J70" s="158">
        <f t="shared" si="12"/>
        <v>10420.85</v>
      </c>
      <c r="K70" s="89">
        <v>118095027</v>
      </c>
      <c r="L70" s="52" t="s">
        <v>259</v>
      </c>
      <c r="M70" s="62" t="s">
        <v>161</v>
      </c>
      <c r="N70" s="53">
        <v>45418</v>
      </c>
      <c r="O70" s="55"/>
    </row>
    <row r="71" spans="1:15" x14ac:dyDescent="0.25">
      <c r="A71" s="134"/>
      <c r="B71" s="129"/>
      <c r="C71" s="159">
        <v>1104.75</v>
      </c>
      <c r="D71" s="159">
        <v>0</v>
      </c>
      <c r="E71" s="158">
        <f t="shared" si="10"/>
        <v>1104.75</v>
      </c>
      <c r="F71" s="104" t="s">
        <v>248</v>
      </c>
      <c r="G71" s="53">
        <v>45454</v>
      </c>
      <c r="H71" s="158">
        <f t="shared" si="11"/>
        <v>1104.75</v>
      </c>
      <c r="I71" s="53">
        <v>45438</v>
      </c>
      <c r="J71" s="158">
        <f t="shared" si="12"/>
        <v>1104.75</v>
      </c>
      <c r="K71" s="89">
        <v>118095027</v>
      </c>
      <c r="L71" s="52" t="s">
        <v>259</v>
      </c>
      <c r="M71" s="62" t="s">
        <v>196</v>
      </c>
      <c r="N71" s="53">
        <v>45438</v>
      </c>
      <c r="O71" s="6"/>
    </row>
    <row r="72" spans="1:15" x14ac:dyDescent="0.25">
      <c r="A72" s="134"/>
      <c r="B72" s="128" t="s">
        <v>25</v>
      </c>
      <c r="C72" s="158">
        <v>9907.0300000000007</v>
      </c>
      <c r="D72" s="158">
        <v>0</v>
      </c>
      <c r="E72" s="158">
        <f t="shared" si="10"/>
        <v>9907.0300000000007</v>
      </c>
      <c r="F72" s="104" t="s">
        <v>249</v>
      </c>
      <c r="G72" s="53">
        <v>45455</v>
      </c>
      <c r="H72" s="158">
        <f t="shared" si="11"/>
        <v>9907.0300000000007</v>
      </c>
      <c r="I72" s="53">
        <v>45446</v>
      </c>
      <c r="J72" s="158">
        <f t="shared" si="12"/>
        <v>9907.0300000000007</v>
      </c>
      <c r="K72" s="89">
        <v>118095027</v>
      </c>
      <c r="L72" s="52" t="s">
        <v>259</v>
      </c>
      <c r="M72" s="62" t="s">
        <v>150</v>
      </c>
      <c r="N72" s="53">
        <v>45446</v>
      </c>
      <c r="O72" s="6"/>
    </row>
    <row r="73" spans="1:15" x14ac:dyDescent="0.25">
      <c r="A73" s="134"/>
      <c r="B73" s="129"/>
      <c r="C73" s="159">
        <v>1104.75</v>
      </c>
      <c r="D73" s="159">
        <v>0</v>
      </c>
      <c r="E73" s="158">
        <f t="shared" si="10"/>
        <v>1104.75</v>
      </c>
      <c r="F73" s="104" t="s">
        <v>250</v>
      </c>
      <c r="G73" s="53">
        <v>45483</v>
      </c>
      <c r="H73" s="158">
        <f t="shared" si="11"/>
        <v>1104.75</v>
      </c>
      <c r="I73" s="53">
        <v>45469</v>
      </c>
      <c r="J73" s="158">
        <f t="shared" si="12"/>
        <v>1104.75</v>
      </c>
      <c r="K73" s="89">
        <v>118095027</v>
      </c>
      <c r="L73" s="52" t="s">
        <v>259</v>
      </c>
      <c r="M73" s="62" t="s">
        <v>199</v>
      </c>
      <c r="N73" s="53">
        <v>45469</v>
      </c>
      <c r="O73" s="6"/>
    </row>
    <row r="74" spans="1:15" x14ac:dyDescent="0.25">
      <c r="A74" s="134"/>
      <c r="B74" s="128" t="s">
        <v>26</v>
      </c>
      <c r="C74" s="159">
        <v>11600.72</v>
      </c>
      <c r="D74" s="159">
        <v>0</v>
      </c>
      <c r="E74" s="159">
        <f t="shared" si="10"/>
        <v>11600.72</v>
      </c>
      <c r="F74" s="115" t="s">
        <v>282</v>
      </c>
      <c r="G74" s="53">
        <v>45483</v>
      </c>
      <c r="H74" s="159">
        <f t="shared" si="11"/>
        <v>11600.72</v>
      </c>
      <c r="I74" s="53">
        <v>45477</v>
      </c>
      <c r="J74" s="159">
        <f t="shared" si="12"/>
        <v>11600.72</v>
      </c>
      <c r="K74" s="87">
        <v>118095027</v>
      </c>
      <c r="L74" s="52" t="s">
        <v>259</v>
      </c>
      <c r="M74" s="117" t="s">
        <v>260</v>
      </c>
      <c r="N74" s="53">
        <v>45477</v>
      </c>
      <c r="O74" s="6"/>
    </row>
    <row r="75" spans="1:15" x14ac:dyDescent="0.25">
      <c r="A75" s="134"/>
      <c r="B75" s="129"/>
      <c r="C75" s="159">
        <v>3375.39</v>
      </c>
      <c r="D75" s="159"/>
      <c r="E75" s="159">
        <f>C75-D75</f>
        <v>3375.39</v>
      </c>
      <c r="F75" s="115" t="s">
        <v>283</v>
      </c>
      <c r="G75" s="53">
        <v>45509</v>
      </c>
      <c r="H75" s="159">
        <f>+C75</f>
        <v>3375.39</v>
      </c>
      <c r="I75" s="53">
        <v>45503</v>
      </c>
      <c r="J75" s="159">
        <f>E75</f>
        <v>3375.39</v>
      </c>
      <c r="K75" s="87">
        <v>118095027</v>
      </c>
      <c r="L75" s="52" t="s">
        <v>259</v>
      </c>
      <c r="M75" s="117" t="s">
        <v>284</v>
      </c>
      <c r="N75" s="53">
        <v>45503</v>
      </c>
      <c r="O75" s="6"/>
    </row>
    <row r="76" spans="1:15" x14ac:dyDescent="0.25">
      <c r="A76" s="134"/>
      <c r="B76" s="128" t="s">
        <v>27</v>
      </c>
      <c r="C76" s="159">
        <v>10977.33</v>
      </c>
      <c r="D76" s="159">
        <v>0</v>
      </c>
      <c r="E76" s="159">
        <f t="shared" ref="E76:E79" si="13">C76-D76</f>
        <v>10977.33</v>
      </c>
      <c r="F76" s="115" t="s">
        <v>285</v>
      </c>
      <c r="G76" s="53">
        <v>45511</v>
      </c>
      <c r="H76" s="159">
        <f t="shared" ref="H76:H79" si="14">+C76</f>
        <v>10977.33</v>
      </c>
      <c r="I76" s="53">
        <v>45510</v>
      </c>
      <c r="J76" s="159">
        <f t="shared" ref="J76:J79" si="15">E76</f>
        <v>10977.33</v>
      </c>
      <c r="K76" s="87">
        <v>118095027</v>
      </c>
      <c r="L76" s="52" t="s">
        <v>259</v>
      </c>
      <c r="M76" s="117" t="s">
        <v>279</v>
      </c>
      <c r="N76" s="53">
        <v>45510</v>
      </c>
      <c r="O76" s="6"/>
    </row>
    <row r="77" spans="1:15" x14ac:dyDescent="0.25">
      <c r="A77" s="134"/>
      <c r="B77" s="129"/>
      <c r="C77" s="159">
        <v>1125.1300000000001</v>
      </c>
      <c r="D77" s="159">
        <v>0</v>
      </c>
      <c r="E77" s="159">
        <f t="shared" si="13"/>
        <v>1125.1300000000001</v>
      </c>
      <c r="F77" s="115" t="s">
        <v>286</v>
      </c>
      <c r="G77" s="53">
        <v>45543</v>
      </c>
      <c r="H77" s="159">
        <f t="shared" si="14"/>
        <v>1125.1300000000001</v>
      </c>
      <c r="I77" s="53">
        <v>45532</v>
      </c>
      <c r="J77" s="159">
        <f t="shared" si="15"/>
        <v>1125.1300000000001</v>
      </c>
      <c r="K77" s="87">
        <v>118095027</v>
      </c>
      <c r="L77" s="52" t="s">
        <v>259</v>
      </c>
      <c r="M77" s="117" t="s">
        <v>287</v>
      </c>
      <c r="N77" s="53">
        <v>45532</v>
      </c>
      <c r="O77" s="6"/>
    </row>
    <row r="78" spans="1:15" x14ac:dyDescent="0.25">
      <c r="A78" s="134"/>
      <c r="B78" s="128" t="s">
        <v>28</v>
      </c>
      <c r="C78" s="159">
        <v>10368.94</v>
      </c>
      <c r="D78" s="159">
        <v>0</v>
      </c>
      <c r="E78" s="159">
        <f t="shared" si="13"/>
        <v>10368.94</v>
      </c>
      <c r="F78" s="115" t="s">
        <v>288</v>
      </c>
      <c r="G78" s="53">
        <v>45546</v>
      </c>
      <c r="H78" s="159">
        <f t="shared" si="14"/>
        <v>10368.94</v>
      </c>
      <c r="I78" s="53">
        <v>45540</v>
      </c>
      <c r="J78" s="159">
        <f t="shared" si="15"/>
        <v>10368.94</v>
      </c>
      <c r="K78" s="87">
        <v>118095027</v>
      </c>
      <c r="L78" s="52" t="s">
        <v>259</v>
      </c>
      <c r="M78" s="117" t="s">
        <v>281</v>
      </c>
      <c r="N78" s="53">
        <v>45540</v>
      </c>
      <c r="O78" s="6"/>
    </row>
    <row r="79" spans="1:15" x14ac:dyDescent="0.25">
      <c r="A79" s="134"/>
      <c r="B79" s="129"/>
      <c r="C79" s="159">
        <v>1125.1300000000001</v>
      </c>
      <c r="D79" s="159">
        <v>0</v>
      </c>
      <c r="E79" s="159">
        <f t="shared" si="13"/>
        <v>1125.1300000000001</v>
      </c>
      <c r="F79" s="115" t="s">
        <v>289</v>
      </c>
      <c r="G79" s="53">
        <v>45563</v>
      </c>
      <c r="H79" s="159">
        <f t="shared" si="14"/>
        <v>1125.1300000000001</v>
      </c>
      <c r="I79" s="53">
        <v>45561</v>
      </c>
      <c r="J79" s="159">
        <f t="shared" si="15"/>
        <v>1125.1300000000001</v>
      </c>
      <c r="K79" s="87">
        <v>118095027</v>
      </c>
      <c r="L79" s="52" t="s">
        <v>259</v>
      </c>
      <c r="M79" s="117" t="s">
        <v>290</v>
      </c>
      <c r="N79" s="53">
        <v>45561</v>
      </c>
      <c r="O79" s="6"/>
    </row>
    <row r="80" spans="1:15" x14ac:dyDescent="0.25">
      <c r="A80" s="134"/>
      <c r="B80" s="50" t="s">
        <v>29</v>
      </c>
      <c r="C80" s="161">
        <v>10747.88</v>
      </c>
      <c r="D80" s="161">
        <v>0</v>
      </c>
      <c r="E80" s="160">
        <f t="shared" ref="E80:E82" si="16">C80-D80</f>
        <v>10747.88</v>
      </c>
      <c r="F80" s="108" t="s">
        <v>52</v>
      </c>
      <c r="G80" s="53">
        <v>45595</v>
      </c>
      <c r="H80" s="168">
        <v>10747.88</v>
      </c>
      <c r="I80" s="53">
        <v>45580</v>
      </c>
      <c r="J80" s="166">
        <v>10747.88</v>
      </c>
      <c r="K80" s="29" t="s">
        <v>53</v>
      </c>
      <c r="L80" s="52" t="s">
        <v>259</v>
      </c>
      <c r="M80" s="5" t="s">
        <v>55</v>
      </c>
      <c r="N80" s="53">
        <v>45572</v>
      </c>
      <c r="O80" s="6"/>
    </row>
    <row r="81" spans="1:15" x14ac:dyDescent="0.25">
      <c r="A81" s="134"/>
      <c r="B81" s="50" t="s">
        <v>30</v>
      </c>
      <c r="C81" s="161">
        <v>10852.21</v>
      </c>
      <c r="D81" s="161">
        <v>0</v>
      </c>
      <c r="E81" s="160">
        <f t="shared" si="16"/>
        <v>10852.21</v>
      </c>
      <c r="F81" s="108" t="s">
        <v>72</v>
      </c>
      <c r="G81" s="53">
        <v>45603</v>
      </c>
      <c r="H81" s="168">
        <v>10852.21</v>
      </c>
      <c r="I81" s="53">
        <v>45602</v>
      </c>
      <c r="J81" s="166">
        <v>10852.21</v>
      </c>
      <c r="K81" s="29" t="s">
        <v>53</v>
      </c>
      <c r="L81" s="52" t="s">
        <v>259</v>
      </c>
      <c r="M81" s="5" t="s">
        <v>73</v>
      </c>
      <c r="N81" s="53">
        <v>45602</v>
      </c>
      <c r="O81" s="6"/>
    </row>
    <row r="82" spans="1:15" x14ac:dyDescent="0.25">
      <c r="A82" s="135"/>
      <c r="B82" s="50" t="s">
        <v>31</v>
      </c>
      <c r="C82" s="161">
        <v>10512.31</v>
      </c>
      <c r="D82" s="161">
        <v>0</v>
      </c>
      <c r="E82" s="160">
        <f t="shared" si="16"/>
        <v>10512.31</v>
      </c>
      <c r="F82" s="108" t="s">
        <v>98</v>
      </c>
      <c r="G82" s="53">
        <v>45636</v>
      </c>
      <c r="H82" s="168">
        <v>10512.31</v>
      </c>
      <c r="I82" s="53">
        <v>45631</v>
      </c>
      <c r="J82" s="166">
        <v>10512.31</v>
      </c>
      <c r="K82" s="29" t="s">
        <v>53</v>
      </c>
      <c r="L82" s="52" t="s">
        <v>259</v>
      </c>
      <c r="M82" s="5" t="s">
        <v>99</v>
      </c>
      <c r="N82" s="53">
        <v>45631</v>
      </c>
      <c r="O82" s="6"/>
    </row>
    <row r="83" spans="1:15" x14ac:dyDescent="0.25">
      <c r="A83" s="137" t="s">
        <v>20</v>
      </c>
      <c r="B83" s="138"/>
      <c r="C83" s="157">
        <f>SUM(C62:C82)</f>
        <v>144018.67000000001</v>
      </c>
      <c r="D83" s="157">
        <f t="shared" ref="D83" si="17">SUM(D62:D82)</f>
        <v>0</v>
      </c>
      <c r="E83" s="157">
        <f t="shared" ref="E83" si="18">SUM(E62:E82)</f>
        <v>144018.67000000001</v>
      </c>
      <c r="F83" s="107"/>
      <c r="G83" s="53"/>
      <c r="H83" s="157">
        <f>SUM(H62:H82)</f>
        <v>144018.67000000001</v>
      </c>
      <c r="I83" s="16"/>
      <c r="J83" s="157">
        <f>SUM(J62:J82)</f>
        <v>144018.67000000001</v>
      </c>
      <c r="K83" s="29"/>
      <c r="L83" s="35"/>
      <c r="M83" s="5"/>
      <c r="N83" s="53"/>
      <c r="O83" s="6"/>
    </row>
    <row r="84" spans="1:15" x14ac:dyDescent="0.25">
      <c r="A84" s="133" t="s">
        <v>323</v>
      </c>
      <c r="B84" s="50" t="s">
        <v>5</v>
      </c>
      <c r="C84" s="158">
        <v>3205.24</v>
      </c>
      <c r="D84" s="159">
        <v>0</v>
      </c>
      <c r="E84" s="159">
        <f t="shared" ref="E84:E98" si="19">C84-D84</f>
        <v>3205.24</v>
      </c>
      <c r="F84" s="104" t="s">
        <v>232</v>
      </c>
      <c r="G84" s="53">
        <v>45343</v>
      </c>
      <c r="H84" s="158">
        <f t="shared" ref="H84:H92" si="20">+C84</f>
        <v>3205.24</v>
      </c>
      <c r="I84" s="53">
        <v>45315</v>
      </c>
      <c r="J84" s="158">
        <f t="shared" ref="J84:J92" si="21">E84</f>
        <v>3205.24</v>
      </c>
      <c r="K84" s="89">
        <v>118095027</v>
      </c>
      <c r="L84" s="52" t="s">
        <v>259</v>
      </c>
      <c r="M84" s="70" t="s">
        <v>139</v>
      </c>
      <c r="N84" s="53">
        <v>45315</v>
      </c>
      <c r="O84" s="6"/>
    </row>
    <row r="85" spans="1:15" x14ac:dyDescent="0.25">
      <c r="A85" s="134"/>
      <c r="B85" s="50" t="s">
        <v>6</v>
      </c>
      <c r="C85" s="159">
        <v>5480.97</v>
      </c>
      <c r="D85" s="159">
        <v>0</v>
      </c>
      <c r="E85" s="159">
        <f t="shared" si="19"/>
        <v>5480.97</v>
      </c>
      <c r="F85" s="104" t="s">
        <v>233</v>
      </c>
      <c r="G85" s="53">
        <v>45384</v>
      </c>
      <c r="H85" s="158">
        <f t="shared" si="20"/>
        <v>5480.97</v>
      </c>
      <c r="I85" s="53">
        <v>45324</v>
      </c>
      <c r="J85" s="158">
        <f t="shared" si="21"/>
        <v>5480.97</v>
      </c>
      <c r="K85" s="89">
        <v>118095027</v>
      </c>
      <c r="L85" s="52" t="s">
        <v>259</v>
      </c>
      <c r="M85" s="62" t="s">
        <v>140</v>
      </c>
      <c r="N85" s="53">
        <v>45324</v>
      </c>
      <c r="O85" s="6"/>
    </row>
    <row r="86" spans="1:15" x14ac:dyDescent="0.25">
      <c r="A86" s="134"/>
      <c r="B86" s="50" t="s">
        <v>7</v>
      </c>
      <c r="C86" s="159">
        <v>5276.98</v>
      </c>
      <c r="D86" s="159">
        <v>0</v>
      </c>
      <c r="E86" s="159">
        <f t="shared" si="19"/>
        <v>5276.98</v>
      </c>
      <c r="F86" s="105" t="s">
        <v>179</v>
      </c>
      <c r="G86" s="53">
        <v>45384</v>
      </c>
      <c r="H86" s="158">
        <f t="shared" si="20"/>
        <v>5276.98</v>
      </c>
      <c r="I86" s="53">
        <v>45373</v>
      </c>
      <c r="J86" s="158">
        <f t="shared" si="21"/>
        <v>5276.98</v>
      </c>
      <c r="K86" s="89">
        <v>118095027</v>
      </c>
      <c r="L86" s="52" t="s">
        <v>259</v>
      </c>
      <c r="M86" s="62" t="s">
        <v>144</v>
      </c>
      <c r="N86" s="53">
        <v>45373</v>
      </c>
      <c r="O86" s="6"/>
    </row>
    <row r="87" spans="1:15" x14ac:dyDescent="0.25">
      <c r="A87" s="134"/>
      <c r="B87" s="50" t="s">
        <v>8</v>
      </c>
      <c r="C87" s="159">
        <v>4184.49</v>
      </c>
      <c r="D87" s="159">
        <v>0</v>
      </c>
      <c r="E87" s="159">
        <f t="shared" si="19"/>
        <v>4184.49</v>
      </c>
      <c r="F87" s="104" t="s">
        <v>234</v>
      </c>
      <c r="G87" s="53">
        <v>45421</v>
      </c>
      <c r="H87" s="158">
        <f t="shared" si="20"/>
        <v>4184.49</v>
      </c>
      <c r="I87" s="53">
        <v>45406</v>
      </c>
      <c r="J87" s="158">
        <f t="shared" si="21"/>
        <v>4184.49</v>
      </c>
      <c r="K87" s="89">
        <v>118095027</v>
      </c>
      <c r="L87" s="52" t="s">
        <v>259</v>
      </c>
      <c r="M87" s="62" t="s">
        <v>146</v>
      </c>
      <c r="N87" s="53">
        <v>45406</v>
      </c>
      <c r="O87" s="6"/>
    </row>
    <row r="88" spans="1:15" x14ac:dyDescent="0.25">
      <c r="A88" s="134"/>
      <c r="B88" s="50" t="s">
        <v>9</v>
      </c>
      <c r="C88" s="159">
        <v>5523.39</v>
      </c>
      <c r="D88" s="159">
        <v>0</v>
      </c>
      <c r="E88" s="159">
        <f t="shared" si="19"/>
        <v>5523.39</v>
      </c>
      <c r="F88" s="104" t="s">
        <v>235</v>
      </c>
      <c r="G88" s="53">
        <v>45454</v>
      </c>
      <c r="H88" s="158">
        <f t="shared" si="20"/>
        <v>5523.39</v>
      </c>
      <c r="I88" s="53">
        <v>45436</v>
      </c>
      <c r="J88" s="158">
        <f t="shared" si="21"/>
        <v>5523.39</v>
      </c>
      <c r="K88" s="89">
        <v>118095027</v>
      </c>
      <c r="L88" s="52" t="s">
        <v>259</v>
      </c>
      <c r="M88" s="62" t="s">
        <v>149</v>
      </c>
      <c r="N88" s="53">
        <v>45436</v>
      </c>
      <c r="O88" s="6"/>
    </row>
    <row r="89" spans="1:15" x14ac:dyDescent="0.25">
      <c r="A89" s="134"/>
      <c r="B89" s="50" t="s">
        <v>25</v>
      </c>
      <c r="C89" s="159">
        <v>5570.51</v>
      </c>
      <c r="D89" s="159">
        <v>0</v>
      </c>
      <c r="E89" s="159">
        <f t="shared" si="19"/>
        <v>5570.51</v>
      </c>
      <c r="F89" s="104" t="s">
        <v>236</v>
      </c>
      <c r="G89" s="53">
        <v>45483</v>
      </c>
      <c r="H89" s="158">
        <f t="shared" si="20"/>
        <v>5570.51</v>
      </c>
      <c r="I89" s="53">
        <v>45467</v>
      </c>
      <c r="J89" s="158">
        <f t="shared" si="21"/>
        <v>5570.51</v>
      </c>
      <c r="K89" s="89">
        <v>118095027</v>
      </c>
      <c r="L89" s="52" t="s">
        <v>259</v>
      </c>
      <c r="M89" s="62" t="s">
        <v>152</v>
      </c>
      <c r="N89" s="53">
        <v>45467</v>
      </c>
      <c r="O89" s="6"/>
    </row>
    <row r="90" spans="1:15" x14ac:dyDescent="0.25">
      <c r="A90" s="134"/>
      <c r="B90" s="50" t="s">
        <v>26</v>
      </c>
      <c r="C90" s="159">
        <v>5442.47</v>
      </c>
      <c r="D90" s="159">
        <v>0</v>
      </c>
      <c r="E90" s="159">
        <f t="shared" si="19"/>
        <v>5442.47</v>
      </c>
      <c r="F90" s="115" t="s">
        <v>297</v>
      </c>
      <c r="G90" s="53">
        <v>45509</v>
      </c>
      <c r="H90" s="159">
        <f t="shared" si="20"/>
        <v>5442.47</v>
      </c>
      <c r="I90" s="53">
        <v>45496</v>
      </c>
      <c r="J90" s="159">
        <f t="shared" si="21"/>
        <v>5442.47</v>
      </c>
      <c r="K90" s="87">
        <v>118095027</v>
      </c>
      <c r="L90" s="52" t="s">
        <v>259</v>
      </c>
      <c r="M90" s="117" t="s">
        <v>264</v>
      </c>
      <c r="N90" s="53">
        <v>45496</v>
      </c>
      <c r="O90" s="6"/>
    </row>
    <row r="91" spans="1:15" x14ac:dyDescent="0.25">
      <c r="A91" s="134"/>
      <c r="B91" s="50" t="s">
        <v>27</v>
      </c>
      <c r="C91" s="159">
        <v>5230.2700000000004</v>
      </c>
      <c r="D91" s="159">
        <v>0</v>
      </c>
      <c r="E91" s="159">
        <f t="shared" si="19"/>
        <v>5230.2700000000004</v>
      </c>
      <c r="F91" s="115" t="s">
        <v>298</v>
      </c>
      <c r="G91" s="53">
        <v>45543</v>
      </c>
      <c r="H91" s="159">
        <f t="shared" si="20"/>
        <v>5230.2700000000004</v>
      </c>
      <c r="I91" s="53">
        <v>45527</v>
      </c>
      <c r="J91" s="159">
        <f t="shared" si="21"/>
        <v>5230.2700000000004</v>
      </c>
      <c r="K91" s="87">
        <v>118095027</v>
      </c>
      <c r="L91" s="52" t="s">
        <v>259</v>
      </c>
      <c r="M91" s="117" t="s">
        <v>269</v>
      </c>
      <c r="N91" s="53">
        <v>45527</v>
      </c>
      <c r="O91" s="6"/>
    </row>
    <row r="92" spans="1:15" x14ac:dyDescent="0.25">
      <c r="A92" s="134"/>
      <c r="B92" s="50" t="s">
        <v>28</v>
      </c>
      <c r="C92" s="159">
        <v>5271.32</v>
      </c>
      <c r="D92" s="159">
        <v>0</v>
      </c>
      <c r="E92" s="159">
        <f t="shared" si="19"/>
        <v>5271.32</v>
      </c>
      <c r="F92" s="115" t="s">
        <v>299</v>
      </c>
      <c r="G92" s="53">
        <v>45556</v>
      </c>
      <c r="H92" s="159">
        <f t="shared" si="20"/>
        <v>5271.32</v>
      </c>
      <c r="I92" s="53">
        <v>45559</v>
      </c>
      <c r="J92" s="159">
        <f t="shared" si="21"/>
        <v>5271.32</v>
      </c>
      <c r="K92" s="87">
        <v>118095027</v>
      </c>
      <c r="L92" s="52" t="s">
        <v>259</v>
      </c>
      <c r="M92" s="117" t="s">
        <v>274</v>
      </c>
      <c r="N92" s="53">
        <v>45559</v>
      </c>
      <c r="O92" s="6"/>
    </row>
    <row r="93" spans="1:15" x14ac:dyDescent="0.25">
      <c r="A93" s="134"/>
      <c r="B93" s="131" t="s">
        <v>29</v>
      </c>
      <c r="C93" s="163">
        <v>1125.1300000000001</v>
      </c>
      <c r="D93" s="159">
        <v>0</v>
      </c>
      <c r="E93" s="160">
        <f t="shared" si="19"/>
        <v>1125.1300000000001</v>
      </c>
      <c r="F93" s="104" t="s">
        <v>68</v>
      </c>
      <c r="G93" s="53">
        <v>45595</v>
      </c>
      <c r="H93" s="163">
        <v>1125.1300000000001</v>
      </c>
      <c r="I93" s="53">
        <v>45594</v>
      </c>
      <c r="J93" s="163">
        <v>1125.1300000000001</v>
      </c>
      <c r="K93" s="115" t="s">
        <v>53</v>
      </c>
      <c r="L93" s="52" t="s">
        <v>259</v>
      </c>
      <c r="M93" s="115" t="s">
        <v>69</v>
      </c>
      <c r="N93" s="53">
        <v>45594</v>
      </c>
      <c r="O93" s="6"/>
    </row>
    <row r="94" spans="1:15" x14ac:dyDescent="0.25">
      <c r="A94" s="134"/>
      <c r="B94" s="132"/>
      <c r="C94" s="163">
        <v>4452.2</v>
      </c>
      <c r="D94" s="159">
        <v>0</v>
      </c>
      <c r="E94" s="160">
        <f t="shared" si="19"/>
        <v>4452.2</v>
      </c>
      <c r="F94" s="104" t="s">
        <v>62</v>
      </c>
      <c r="G94" s="53">
        <v>45321</v>
      </c>
      <c r="H94" s="163">
        <v>4452.2</v>
      </c>
      <c r="I94" s="53">
        <v>45588</v>
      </c>
      <c r="J94" s="163">
        <v>4452.2</v>
      </c>
      <c r="K94" s="115" t="s">
        <v>53</v>
      </c>
      <c r="L94" s="52" t="s">
        <v>259</v>
      </c>
      <c r="M94" s="115" t="s">
        <v>63</v>
      </c>
      <c r="N94" s="53">
        <v>45588</v>
      </c>
      <c r="O94" s="6"/>
    </row>
    <row r="95" spans="1:15" x14ac:dyDescent="0.25">
      <c r="A95" s="134"/>
      <c r="B95" s="131" t="s">
        <v>30</v>
      </c>
      <c r="C95" s="163">
        <v>1125.1300000000001</v>
      </c>
      <c r="D95" s="159">
        <v>0</v>
      </c>
      <c r="E95" s="160">
        <f t="shared" si="19"/>
        <v>1125.1300000000001</v>
      </c>
      <c r="F95" s="104" t="s">
        <v>94</v>
      </c>
      <c r="G95" s="53">
        <v>45624</v>
      </c>
      <c r="H95" s="163">
        <v>1125.1300000000001</v>
      </c>
      <c r="I95" s="53">
        <v>45623</v>
      </c>
      <c r="J95" s="163">
        <v>1125.1300000000001</v>
      </c>
      <c r="K95" s="115" t="s">
        <v>53</v>
      </c>
      <c r="L95" s="52" t="s">
        <v>259</v>
      </c>
      <c r="M95" s="115" t="s">
        <v>95</v>
      </c>
      <c r="N95" s="53">
        <v>45623</v>
      </c>
      <c r="O95" s="6"/>
    </row>
    <row r="96" spans="1:15" x14ac:dyDescent="0.25">
      <c r="A96" s="134"/>
      <c r="B96" s="132"/>
      <c r="C96" s="163">
        <v>4553.45</v>
      </c>
      <c r="D96" s="159">
        <v>0</v>
      </c>
      <c r="E96" s="160">
        <f t="shared" si="19"/>
        <v>4553.45</v>
      </c>
      <c r="F96" s="104" t="s">
        <v>91</v>
      </c>
      <c r="G96" s="53">
        <v>45623</v>
      </c>
      <c r="H96" s="163">
        <v>4553.45</v>
      </c>
      <c r="I96" s="53">
        <v>45622</v>
      </c>
      <c r="J96" s="163">
        <v>4553.45</v>
      </c>
      <c r="K96" s="115" t="s">
        <v>53</v>
      </c>
      <c r="L96" s="52" t="s">
        <v>259</v>
      </c>
      <c r="M96" s="115" t="s">
        <v>87</v>
      </c>
      <c r="N96" s="53">
        <v>45622</v>
      </c>
      <c r="O96" s="6"/>
    </row>
    <row r="97" spans="1:15" ht="15" customHeight="1" x14ac:dyDescent="0.25">
      <c r="A97" s="134"/>
      <c r="B97" s="131" t="s">
        <v>31</v>
      </c>
      <c r="C97" s="163">
        <v>1125.1300000000001</v>
      </c>
      <c r="D97" s="159">
        <v>0</v>
      </c>
      <c r="E97" s="160">
        <f t="shared" si="19"/>
        <v>1125.1300000000001</v>
      </c>
      <c r="F97" s="104" t="s">
        <v>110</v>
      </c>
      <c r="G97" s="53">
        <v>45653</v>
      </c>
      <c r="H97" s="163">
        <v>1125.1300000000001</v>
      </c>
      <c r="I97" s="53">
        <v>45652</v>
      </c>
      <c r="J97" s="163">
        <v>1125.1300000000001</v>
      </c>
      <c r="K97" s="115" t="s">
        <v>53</v>
      </c>
      <c r="L97" s="52" t="s">
        <v>259</v>
      </c>
      <c r="M97" s="115" t="s">
        <v>111</v>
      </c>
      <c r="N97" s="53">
        <v>45652</v>
      </c>
      <c r="O97" s="6"/>
    </row>
    <row r="98" spans="1:15" x14ac:dyDescent="0.25">
      <c r="A98" s="135"/>
      <c r="B98" s="132"/>
      <c r="C98" s="163">
        <v>3625.78</v>
      </c>
      <c r="D98" s="159">
        <v>0</v>
      </c>
      <c r="E98" s="160">
        <f t="shared" si="19"/>
        <v>3625.78</v>
      </c>
      <c r="F98" s="104" t="s">
        <v>106</v>
      </c>
      <c r="G98" s="53">
        <v>45639</v>
      </c>
      <c r="H98" s="163">
        <v>3625.78</v>
      </c>
      <c r="I98" s="53">
        <v>45639</v>
      </c>
      <c r="J98" s="163">
        <v>3625.78</v>
      </c>
      <c r="K98" s="115" t="s">
        <v>53</v>
      </c>
      <c r="L98" s="52" t="s">
        <v>259</v>
      </c>
      <c r="M98" s="115" t="s">
        <v>102</v>
      </c>
      <c r="N98" s="53">
        <v>45639</v>
      </c>
      <c r="O98" s="6"/>
    </row>
    <row r="99" spans="1:15" x14ac:dyDescent="0.25">
      <c r="A99" s="137" t="s">
        <v>20</v>
      </c>
      <c r="B99" s="138"/>
      <c r="C99" s="157">
        <f>SUM(C84:C98)</f>
        <v>61192.459999999992</v>
      </c>
      <c r="D99" s="157">
        <f>SUM(D84:D98)</f>
        <v>0</v>
      </c>
      <c r="E99" s="157">
        <f>SUM(E84:E98)</f>
        <v>61192.459999999992</v>
      </c>
      <c r="F99" s="107"/>
      <c r="G99" s="53"/>
      <c r="H99" s="157">
        <f>SUM(H84:H98)</f>
        <v>61192.459999999992</v>
      </c>
      <c r="I99" s="16"/>
      <c r="J99" s="157">
        <f>SUM(J84:J98)</f>
        <v>61192.459999999992</v>
      </c>
      <c r="K99" s="29"/>
      <c r="L99" s="35"/>
      <c r="M99" s="62"/>
      <c r="N99" s="53"/>
      <c r="O99" s="6"/>
    </row>
    <row r="100" spans="1:15" x14ac:dyDescent="0.25">
      <c r="A100" s="133" t="s">
        <v>36</v>
      </c>
      <c r="B100" s="50" t="s">
        <v>5</v>
      </c>
      <c r="C100" s="158">
        <v>17721.84</v>
      </c>
      <c r="D100" s="159">
        <v>0</v>
      </c>
      <c r="E100" s="159">
        <f t="shared" ref="E100:E112" si="22">C100-D100</f>
        <v>17721.84</v>
      </c>
      <c r="F100" s="104" t="s">
        <v>185</v>
      </c>
      <c r="G100" s="53">
        <v>45333</v>
      </c>
      <c r="H100" s="158">
        <f t="shared" ref="H100:H112" si="23">+C100</f>
        <v>17721.84</v>
      </c>
      <c r="I100" s="53">
        <v>45320</v>
      </c>
      <c r="J100" s="170">
        <f t="shared" ref="J100:J112" si="24">E100</f>
        <v>17721.84</v>
      </c>
      <c r="K100" s="89">
        <v>118095027</v>
      </c>
      <c r="L100" s="52" t="s">
        <v>259</v>
      </c>
      <c r="M100" s="70" t="s">
        <v>186</v>
      </c>
      <c r="N100" s="53">
        <v>45320</v>
      </c>
      <c r="O100" s="6"/>
    </row>
    <row r="101" spans="1:15" x14ac:dyDescent="0.25">
      <c r="A101" s="134"/>
      <c r="B101" s="128" t="s">
        <v>6</v>
      </c>
      <c r="C101" s="159">
        <v>56190.9</v>
      </c>
      <c r="D101" s="159">
        <v>0</v>
      </c>
      <c r="E101" s="159">
        <f t="shared" si="22"/>
        <v>56190.9</v>
      </c>
      <c r="F101" s="104" t="s">
        <v>187</v>
      </c>
      <c r="G101" s="53">
        <v>45334</v>
      </c>
      <c r="H101" s="158">
        <f t="shared" si="23"/>
        <v>56190.9</v>
      </c>
      <c r="I101" s="53">
        <v>45329</v>
      </c>
      <c r="J101" s="170">
        <f t="shared" si="24"/>
        <v>56190.9</v>
      </c>
      <c r="K101" s="89">
        <v>118095027</v>
      </c>
      <c r="L101" s="52" t="s">
        <v>259</v>
      </c>
      <c r="M101" s="62" t="s">
        <v>156</v>
      </c>
      <c r="N101" s="53">
        <v>45329</v>
      </c>
      <c r="O101" s="6"/>
    </row>
    <row r="102" spans="1:15" x14ac:dyDescent="0.25">
      <c r="A102" s="134"/>
      <c r="B102" s="129"/>
      <c r="C102" s="158">
        <v>18478.330000000002</v>
      </c>
      <c r="D102" s="158">
        <v>0</v>
      </c>
      <c r="E102" s="159">
        <f t="shared" si="22"/>
        <v>18478.330000000002</v>
      </c>
      <c r="F102" s="104" t="s">
        <v>188</v>
      </c>
      <c r="G102" s="53">
        <v>45384</v>
      </c>
      <c r="H102" s="158">
        <f t="shared" si="23"/>
        <v>18478.330000000002</v>
      </c>
      <c r="I102" s="53">
        <v>45350</v>
      </c>
      <c r="J102" s="170">
        <f t="shared" si="24"/>
        <v>18478.330000000002</v>
      </c>
      <c r="K102" s="89">
        <v>118095027</v>
      </c>
      <c r="L102" s="52" t="s">
        <v>259</v>
      </c>
      <c r="M102" s="62" t="s">
        <v>189</v>
      </c>
      <c r="N102" s="53">
        <v>45350</v>
      </c>
      <c r="O102" s="6"/>
    </row>
    <row r="103" spans="1:15" x14ac:dyDescent="0.25">
      <c r="A103" s="134"/>
      <c r="B103" s="50" t="s">
        <v>7</v>
      </c>
      <c r="C103" s="159">
        <v>18832.36</v>
      </c>
      <c r="D103" s="159">
        <v>0</v>
      </c>
      <c r="E103" s="159">
        <f t="shared" si="22"/>
        <v>18832.36</v>
      </c>
      <c r="F103" s="104" t="s">
        <v>190</v>
      </c>
      <c r="G103" s="53">
        <v>45384</v>
      </c>
      <c r="H103" s="158">
        <f t="shared" si="23"/>
        <v>18832.36</v>
      </c>
      <c r="I103" s="53">
        <v>45377</v>
      </c>
      <c r="J103" s="171">
        <f t="shared" si="24"/>
        <v>18832.36</v>
      </c>
      <c r="K103" s="89">
        <v>118095027</v>
      </c>
      <c r="L103" s="52" t="s">
        <v>259</v>
      </c>
      <c r="M103" s="62" t="s">
        <v>191</v>
      </c>
      <c r="N103" s="53">
        <v>45377</v>
      </c>
      <c r="O103" s="6"/>
    </row>
    <row r="104" spans="1:15" x14ac:dyDescent="0.25">
      <c r="A104" s="134"/>
      <c r="B104" s="50" t="s">
        <v>8</v>
      </c>
      <c r="C104" s="159">
        <v>18958.34</v>
      </c>
      <c r="D104" s="159">
        <v>0</v>
      </c>
      <c r="E104" s="159">
        <f t="shared" si="22"/>
        <v>18958.34</v>
      </c>
      <c r="F104" s="104" t="s">
        <v>192</v>
      </c>
      <c r="G104" s="53">
        <v>45421</v>
      </c>
      <c r="H104" s="158">
        <f t="shared" si="23"/>
        <v>18958.34</v>
      </c>
      <c r="I104" s="53">
        <v>45411</v>
      </c>
      <c r="J104" s="170">
        <f t="shared" si="24"/>
        <v>18958.34</v>
      </c>
      <c r="K104" s="89">
        <v>118095027</v>
      </c>
      <c r="L104" s="52" t="s">
        <v>259</v>
      </c>
      <c r="M104" s="62" t="s">
        <v>193</v>
      </c>
      <c r="N104" s="53">
        <v>45411</v>
      </c>
      <c r="O104" s="6"/>
    </row>
    <row r="105" spans="1:15" x14ac:dyDescent="0.25">
      <c r="A105" s="134"/>
      <c r="B105" s="128" t="s">
        <v>9</v>
      </c>
      <c r="C105" s="159">
        <v>58539.61</v>
      </c>
      <c r="D105" s="159">
        <v>0</v>
      </c>
      <c r="E105" s="159">
        <f t="shared" si="22"/>
        <v>58539.61</v>
      </c>
      <c r="F105" s="104" t="s">
        <v>194</v>
      </c>
      <c r="G105" s="53">
        <v>45421</v>
      </c>
      <c r="H105" s="158">
        <f t="shared" si="23"/>
        <v>58539.61</v>
      </c>
      <c r="I105" s="53">
        <v>45418</v>
      </c>
      <c r="J105" s="170">
        <f t="shared" si="24"/>
        <v>58539.61</v>
      </c>
      <c r="K105" s="89">
        <v>118095027</v>
      </c>
      <c r="L105" s="52" t="s">
        <v>259</v>
      </c>
      <c r="M105" s="62" t="s">
        <v>161</v>
      </c>
      <c r="N105" s="53">
        <v>45418</v>
      </c>
      <c r="O105" s="6"/>
    </row>
    <row r="106" spans="1:15" x14ac:dyDescent="0.25">
      <c r="A106" s="134"/>
      <c r="B106" s="129"/>
      <c r="C106" s="158">
        <v>19245.599999999999</v>
      </c>
      <c r="D106" s="158">
        <v>0</v>
      </c>
      <c r="E106" s="159">
        <f t="shared" si="22"/>
        <v>19245.599999999999</v>
      </c>
      <c r="F106" s="104" t="s">
        <v>195</v>
      </c>
      <c r="G106" s="53">
        <v>45454</v>
      </c>
      <c r="H106" s="158">
        <f t="shared" si="23"/>
        <v>19245.599999999999</v>
      </c>
      <c r="I106" s="53">
        <v>45441</v>
      </c>
      <c r="J106" s="170">
        <f t="shared" si="24"/>
        <v>19245.599999999999</v>
      </c>
      <c r="K106" s="89">
        <v>118095027</v>
      </c>
      <c r="L106" s="52" t="s">
        <v>259</v>
      </c>
      <c r="M106" s="62" t="s">
        <v>196</v>
      </c>
      <c r="N106" s="53">
        <v>45441</v>
      </c>
      <c r="O106" s="6"/>
    </row>
    <row r="107" spans="1:15" x14ac:dyDescent="0.25">
      <c r="A107" s="134"/>
      <c r="B107" s="128" t="s">
        <v>25</v>
      </c>
      <c r="C107" s="158">
        <v>5002.93</v>
      </c>
      <c r="D107" s="158">
        <v>0</v>
      </c>
      <c r="E107" s="159">
        <f t="shared" si="22"/>
        <v>5002.93</v>
      </c>
      <c r="F107" s="104" t="s">
        <v>197</v>
      </c>
      <c r="G107" s="53">
        <v>45455</v>
      </c>
      <c r="H107" s="158">
        <f t="shared" si="23"/>
        <v>5002.93</v>
      </c>
      <c r="I107" s="53">
        <v>45446</v>
      </c>
      <c r="J107" s="170">
        <f t="shared" si="24"/>
        <v>5002.93</v>
      </c>
      <c r="K107" s="89">
        <v>118095027</v>
      </c>
      <c r="L107" s="52" t="s">
        <v>259</v>
      </c>
      <c r="M107" s="62" t="s">
        <v>150</v>
      </c>
      <c r="N107" s="53">
        <v>45446</v>
      </c>
      <c r="O107" s="6"/>
    </row>
    <row r="108" spans="1:15" x14ac:dyDescent="0.25">
      <c r="A108" s="134"/>
      <c r="B108" s="129"/>
      <c r="C108" s="159">
        <v>19582.57</v>
      </c>
      <c r="D108" s="159">
        <v>0</v>
      </c>
      <c r="E108" s="159">
        <f t="shared" si="22"/>
        <v>19582.57</v>
      </c>
      <c r="F108" s="104" t="s">
        <v>198</v>
      </c>
      <c r="G108" s="53">
        <v>45483</v>
      </c>
      <c r="H108" s="158">
        <f t="shared" si="23"/>
        <v>19582.57</v>
      </c>
      <c r="I108" s="53">
        <v>45469</v>
      </c>
      <c r="J108" s="170">
        <f t="shared" si="24"/>
        <v>19582.57</v>
      </c>
      <c r="K108" s="89">
        <v>118095027</v>
      </c>
      <c r="L108" s="52" t="s">
        <v>259</v>
      </c>
      <c r="M108" s="62" t="s">
        <v>199</v>
      </c>
      <c r="N108" s="53">
        <v>45469</v>
      </c>
      <c r="O108" s="6"/>
    </row>
    <row r="109" spans="1:15" x14ac:dyDescent="0.25">
      <c r="A109" s="134"/>
      <c r="B109" s="50" t="s">
        <v>26</v>
      </c>
      <c r="C109" s="159">
        <v>19996.87</v>
      </c>
      <c r="D109" s="159">
        <v>0</v>
      </c>
      <c r="E109" s="159">
        <f t="shared" si="22"/>
        <v>19996.87</v>
      </c>
      <c r="F109" s="115" t="s">
        <v>303</v>
      </c>
      <c r="G109" s="53">
        <v>45509</v>
      </c>
      <c r="H109" s="159">
        <f t="shared" si="23"/>
        <v>19996.87</v>
      </c>
      <c r="I109" s="53">
        <v>45503</v>
      </c>
      <c r="J109" s="159">
        <f t="shared" si="24"/>
        <v>19996.87</v>
      </c>
      <c r="K109" s="87">
        <v>118095027</v>
      </c>
      <c r="L109" s="52" t="s">
        <v>259</v>
      </c>
      <c r="M109" s="117" t="s">
        <v>284</v>
      </c>
      <c r="N109" s="53">
        <v>45503</v>
      </c>
      <c r="O109" s="6"/>
    </row>
    <row r="110" spans="1:15" x14ac:dyDescent="0.25">
      <c r="A110" s="134"/>
      <c r="B110" s="128" t="s">
        <v>27</v>
      </c>
      <c r="C110" s="159">
        <v>42238.9</v>
      </c>
      <c r="D110" s="159">
        <v>0</v>
      </c>
      <c r="E110" s="159">
        <f t="shared" si="22"/>
        <v>42238.9</v>
      </c>
      <c r="F110" s="115" t="s">
        <v>304</v>
      </c>
      <c r="G110" s="53">
        <v>45511</v>
      </c>
      <c r="H110" s="159">
        <f t="shared" si="23"/>
        <v>42238.9</v>
      </c>
      <c r="I110" s="53">
        <v>45510</v>
      </c>
      <c r="J110" s="159">
        <f t="shared" si="24"/>
        <v>42238.9</v>
      </c>
      <c r="K110" s="87">
        <v>118095027</v>
      </c>
      <c r="L110" s="52" t="s">
        <v>259</v>
      </c>
      <c r="M110" s="117" t="s">
        <v>279</v>
      </c>
      <c r="N110" s="53">
        <v>45510</v>
      </c>
      <c r="O110" s="6"/>
    </row>
    <row r="111" spans="1:15" x14ac:dyDescent="0.25">
      <c r="A111" s="134"/>
      <c r="B111" s="129"/>
      <c r="C111" s="159">
        <v>18980.09</v>
      </c>
      <c r="D111" s="159">
        <v>0</v>
      </c>
      <c r="E111" s="159">
        <f t="shared" si="22"/>
        <v>18980.09</v>
      </c>
      <c r="F111" s="115" t="s">
        <v>305</v>
      </c>
      <c r="G111" s="53">
        <v>45543</v>
      </c>
      <c r="H111" s="159">
        <f t="shared" si="23"/>
        <v>18980.09</v>
      </c>
      <c r="I111" s="53">
        <v>45532</v>
      </c>
      <c r="J111" s="159">
        <f t="shared" si="24"/>
        <v>18980.09</v>
      </c>
      <c r="K111" s="87">
        <v>118095027</v>
      </c>
      <c r="L111" s="52" t="s">
        <v>259</v>
      </c>
      <c r="M111" s="117" t="s">
        <v>287</v>
      </c>
      <c r="N111" s="53">
        <v>45532</v>
      </c>
      <c r="O111" s="6"/>
    </row>
    <row r="112" spans="1:15" x14ac:dyDescent="0.25">
      <c r="A112" s="134"/>
      <c r="B112" s="50" t="s">
        <v>28</v>
      </c>
      <c r="C112" s="159">
        <v>18952.41</v>
      </c>
      <c r="D112" s="159">
        <v>0</v>
      </c>
      <c r="E112" s="159">
        <f t="shared" si="22"/>
        <v>18952.41</v>
      </c>
      <c r="F112" s="115" t="s">
        <v>306</v>
      </c>
      <c r="G112" s="53">
        <v>45563</v>
      </c>
      <c r="H112" s="159">
        <f t="shared" si="23"/>
        <v>18952.41</v>
      </c>
      <c r="I112" s="53">
        <v>45561</v>
      </c>
      <c r="J112" s="159">
        <f t="shared" si="24"/>
        <v>18952.41</v>
      </c>
      <c r="K112" s="87">
        <v>118095027</v>
      </c>
      <c r="L112" s="52" t="s">
        <v>259</v>
      </c>
      <c r="M112" s="117" t="s">
        <v>290</v>
      </c>
      <c r="N112" s="53">
        <v>45561</v>
      </c>
      <c r="O112" s="6"/>
    </row>
    <row r="113" spans="1:16" x14ac:dyDescent="0.25">
      <c r="A113" s="134"/>
      <c r="B113" s="50" t="s">
        <v>29</v>
      </c>
      <c r="C113" s="161">
        <v>19064.98</v>
      </c>
      <c r="D113" s="159">
        <v>0</v>
      </c>
      <c r="E113" s="160">
        <f t="shared" ref="E113:E116" si="25">C113-D113</f>
        <v>19064.98</v>
      </c>
      <c r="F113" s="108" t="s">
        <v>70</v>
      </c>
      <c r="G113" s="53">
        <v>45321</v>
      </c>
      <c r="H113" s="168">
        <v>19064.98</v>
      </c>
      <c r="I113" s="53">
        <v>45594</v>
      </c>
      <c r="J113" s="166">
        <v>19064.98</v>
      </c>
      <c r="K113" s="29" t="s">
        <v>53</v>
      </c>
      <c r="L113" s="52" t="s">
        <v>259</v>
      </c>
      <c r="M113" s="62" t="s">
        <v>69</v>
      </c>
      <c r="N113" s="53">
        <v>45594</v>
      </c>
      <c r="O113" s="6"/>
    </row>
    <row r="114" spans="1:16" x14ac:dyDescent="0.25">
      <c r="A114" s="134"/>
      <c r="B114" s="128" t="s">
        <v>30</v>
      </c>
      <c r="C114" s="161">
        <v>40859.78</v>
      </c>
      <c r="D114" s="161">
        <v>0</v>
      </c>
      <c r="E114" s="160">
        <f t="shared" si="25"/>
        <v>40859.78</v>
      </c>
      <c r="F114" s="108" t="s">
        <v>74</v>
      </c>
      <c r="G114" s="53">
        <v>45603</v>
      </c>
      <c r="H114" s="168">
        <v>40859.78</v>
      </c>
      <c r="I114" s="53" t="s">
        <v>75</v>
      </c>
      <c r="J114" s="166">
        <v>40859.78</v>
      </c>
      <c r="K114" s="29" t="s">
        <v>53</v>
      </c>
      <c r="L114" s="52" t="s">
        <v>259</v>
      </c>
      <c r="M114" s="62" t="s">
        <v>73</v>
      </c>
      <c r="N114" s="53" t="s">
        <v>75</v>
      </c>
      <c r="O114" s="6"/>
    </row>
    <row r="115" spans="1:16" x14ac:dyDescent="0.25">
      <c r="A115" s="134"/>
      <c r="B115" s="129"/>
      <c r="C115" s="161">
        <v>18399.27</v>
      </c>
      <c r="D115" s="161">
        <v>0</v>
      </c>
      <c r="E115" s="160">
        <f t="shared" si="25"/>
        <v>18399.27</v>
      </c>
      <c r="F115" s="108" t="s">
        <v>96</v>
      </c>
      <c r="G115" s="53">
        <v>45624</v>
      </c>
      <c r="H115" s="168">
        <v>18399.27</v>
      </c>
      <c r="I115" s="53">
        <v>45623</v>
      </c>
      <c r="J115" s="166">
        <v>18399.27</v>
      </c>
      <c r="K115" s="29" t="s">
        <v>53</v>
      </c>
      <c r="L115" s="52" t="s">
        <v>259</v>
      </c>
      <c r="M115" s="62" t="s">
        <v>95</v>
      </c>
      <c r="N115" s="53">
        <v>45623</v>
      </c>
      <c r="O115" s="6"/>
    </row>
    <row r="116" spans="1:16" x14ac:dyDescent="0.25">
      <c r="A116" s="135"/>
      <c r="B116" s="50" t="s">
        <v>31</v>
      </c>
      <c r="C116" s="161">
        <v>18883.990000000002</v>
      </c>
      <c r="D116" s="161">
        <v>0</v>
      </c>
      <c r="E116" s="160">
        <f t="shared" si="25"/>
        <v>18883.990000000002</v>
      </c>
      <c r="F116" s="108" t="s">
        <v>112</v>
      </c>
      <c r="G116" s="53">
        <v>45653</v>
      </c>
      <c r="H116" s="168">
        <v>18883.990000000002</v>
      </c>
      <c r="I116" s="53">
        <v>45652</v>
      </c>
      <c r="J116" s="166">
        <v>18883.990000000002</v>
      </c>
      <c r="K116" s="29" t="s">
        <v>53</v>
      </c>
      <c r="L116" s="52" t="s">
        <v>259</v>
      </c>
      <c r="M116" s="5" t="s">
        <v>111</v>
      </c>
      <c r="N116" s="53">
        <v>45652</v>
      </c>
      <c r="O116" s="6"/>
    </row>
    <row r="117" spans="1:16" x14ac:dyDescent="0.25">
      <c r="A117" s="137" t="s">
        <v>20</v>
      </c>
      <c r="B117" s="138"/>
      <c r="C117" s="162">
        <f>SUM(C100:C116)</f>
        <v>429928.77</v>
      </c>
      <c r="D117" s="162">
        <f t="shared" ref="D117" si="26">SUM(D100:D116)</f>
        <v>0</v>
      </c>
      <c r="E117" s="162">
        <f t="shared" ref="E117" si="27">SUM(E100:E116)</f>
        <v>429928.77</v>
      </c>
      <c r="F117" s="107"/>
      <c r="G117" s="53"/>
      <c r="H117" s="167">
        <f>SUM(H100:H116)</f>
        <v>429928.77</v>
      </c>
      <c r="I117" s="16"/>
      <c r="J117" s="162">
        <f>SUM(J100:J116)</f>
        <v>429928.77</v>
      </c>
      <c r="K117" s="29"/>
      <c r="L117" s="35"/>
      <c r="M117" s="5"/>
      <c r="N117" s="53"/>
      <c r="O117" s="6"/>
    </row>
    <row r="118" spans="1:16" hidden="1" x14ac:dyDescent="0.25">
      <c r="A118" s="133" t="s">
        <v>37</v>
      </c>
      <c r="B118" s="50" t="s">
        <v>5</v>
      </c>
      <c r="C118" s="162"/>
      <c r="D118" s="162"/>
      <c r="E118" s="160">
        <f t="shared" ref="E118:E125" si="28">C118-D118</f>
        <v>0</v>
      </c>
      <c r="F118" s="107"/>
      <c r="G118" s="53"/>
      <c r="H118" s="167"/>
      <c r="I118" s="16"/>
      <c r="J118" s="162"/>
      <c r="K118" s="29"/>
      <c r="L118" s="35"/>
      <c r="M118" s="5"/>
      <c r="N118" s="53"/>
      <c r="O118" s="6"/>
    </row>
    <row r="119" spans="1:16" hidden="1" x14ac:dyDescent="0.25">
      <c r="A119" s="134"/>
      <c r="B119" s="50" t="s">
        <v>6</v>
      </c>
      <c r="C119" s="162"/>
      <c r="D119" s="162"/>
      <c r="E119" s="160">
        <f t="shared" si="28"/>
        <v>0</v>
      </c>
      <c r="F119" s="107"/>
      <c r="G119" s="53"/>
      <c r="H119" s="167"/>
      <c r="I119" s="16"/>
      <c r="J119" s="162"/>
      <c r="K119" s="29"/>
      <c r="L119" s="35"/>
      <c r="M119" s="5"/>
      <c r="N119" s="53"/>
      <c r="O119" s="6"/>
    </row>
    <row r="120" spans="1:16" hidden="1" x14ac:dyDescent="0.25">
      <c r="A120" s="134"/>
      <c r="B120" s="50" t="s">
        <v>7</v>
      </c>
      <c r="C120" s="162"/>
      <c r="D120" s="162"/>
      <c r="E120" s="160">
        <f t="shared" si="28"/>
        <v>0</v>
      </c>
      <c r="F120" s="107"/>
      <c r="G120" s="53"/>
      <c r="H120" s="167"/>
      <c r="I120" s="16"/>
      <c r="J120" s="162"/>
      <c r="K120" s="29"/>
      <c r="L120" s="35"/>
      <c r="M120" s="5"/>
      <c r="N120" s="53"/>
      <c r="O120" s="6"/>
    </row>
    <row r="121" spans="1:16" hidden="1" x14ac:dyDescent="0.25">
      <c r="A121" s="134"/>
      <c r="B121" s="50" t="s">
        <v>8</v>
      </c>
      <c r="C121" s="162"/>
      <c r="D121" s="162"/>
      <c r="E121" s="160">
        <f t="shared" si="28"/>
        <v>0</v>
      </c>
      <c r="F121" s="107"/>
      <c r="G121" s="53"/>
      <c r="H121" s="167"/>
      <c r="I121" s="16"/>
      <c r="J121" s="162"/>
      <c r="K121" s="29"/>
      <c r="L121" s="35"/>
      <c r="M121" s="5"/>
      <c r="N121" s="53"/>
      <c r="O121" s="6"/>
    </row>
    <row r="122" spans="1:16" hidden="1" x14ac:dyDescent="0.25">
      <c r="A122" s="134"/>
      <c r="B122" s="50" t="s">
        <v>9</v>
      </c>
      <c r="C122" s="162"/>
      <c r="D122" s="162"/>
      <c r="E122" s="160">
        <f t="shared" si="28"/>
        <v>0</v>
      </c>
      <c r="F122" s="107"/>
      <c r="G122" s="53"/>
      <c r="H122" s="167"/>
      <c r="I122" s="16"/>
      <c r="J122" s="162"/>
      <c r="K122" s="29"/>
      <c r="L122" s="35"/>
      <c r="M122" s="5"/>
      <c r="N122" s="53"/>
      <c r="O122" s="6"/>
    </row>
    <row r="123" spans="1:16" hidden="1" x14ac:dyDescent="0.25">
      <c r="A123" s="134"/>
      <c r="B123" s="50" t="s">
        <v>25</v>
      </c>
      <c r="C123" s="162"/>
      <c r="D123" s="162"/>
      <c r="E123" s="160">
        <f t="shared" si="28"/>
        <v>0</v>
      </c>
      <c r="F123" s="107"/>
      <c r="G123" s="53"/>
      <c r="H123" s="167"/>
      <c r="I123" s="16"/>
      <c r="J123" s="162"/>
      <c r="K123" s="29"/>
      <c r="L123" s="35"/>
      <c r="M123" s="5"/>
      <c r="N123" s="53"/>
      <c r="O123" s="6"/>
    </row>
    <row r="124" spans="1:16" hidden="1" x14ac:dyDescent="0.25">
      <c r="A124" s="134"/>
      <c r="B124" s="50" t="s">
        <v>26</v>
      </c>
      <c r="C124" s="162"/>
      <c r="D124" s="162"/>
      <c r="E124" s="160">
        <f t="shared" si="28"/>
        <v>0</v>
      </c>
      <c r="F124" s="107"/>
      <c r="G124" s="53"/>
      <c r="H124" s="167"/>
      <c r="I124" s="16"/>
      <c r="J124" s="162"/>
      <c r="K124" s="29"/>
      <c r="L124" s="35"/>
      <c r="M124" s="5"/>
      <c r="N124" s="53"/>
      <c r="O124" s="6"/>
    </row>
    <row r="125" spans="1:16" hidden="1" x14ac:dyDescent="0.25">
      <c r="A125" s="134"/>
      <c r="B125" s="50" t="s">
        <v>27</v>
      </c>
      <c r="C125" s="162"/>
      <c r="D125" s="162"/>
      <c r="E125" s="160">
        <f t="shared" si="28"/>
        <v>0</v>
      </c>
      <c r="F125" s="107"/>
      <c r="G125" s="53"/>
      <c r="H125" s="167"/>
      <c r="I125" s="16"/>
      <c r="J125" s="162"/>
      <c r="K125" s="29"/>
      <c r="L125" s="35"/>
      <c r="M125" s="5"/>
      <c r="N125" s="53"/>
      <c r="O125" s="6"/>
    </row>
    <row r="126" spans="1:16" x14ac:dyDescent="0.25">
      <c r="A126" s="133" t="s">
        <v>21</v>
      </c>
      <c r="B126" s="82" t="s">
        <v>5</v>
      </c>
      <c r="C126" s="158">
        <v>90823.83</v>
      </c>
      <c r="D126" s="158">
        <v>0</v>
      </c>
      <c r="E126" s="158">
        <f t="shared" ref="E126:E134" si="29">C126-D126</f>
        <v>90823.83</v>
      </c>
      <c r="F126" s="104" t="s">
        <v>153</v>
      </c>
      <c r="G126" s="53">
        <v>45342</v>
      </c>
      <c r="H126" s="158">
        <f t="shared" ref="H126:H134" si="30">+C126</f>
        <v>90823.83</v>
      </c>
      <c r="I126" s="53">
        <v>45296</v>
      </c>
      <c r="J126" s="158">
        <f t="shared" ref="J126:J134" si="31">E126</f>
        <v>90823.83</v>
      </c>
      <c r="K126" s="89">
        <v>118095027</v>
      </c>
      <c r="L126" s="52" t="s">
        <v>259</v>
      </c>
      <c r="M126" s="70" t="s">
        <v>154</v>
      </c>
      <c r="N126" s="53">
        <v>45296</v>
      </c>
      <c r="O126" s="7"/>
    </row>
    <row r="127" spans="1:16" x14ac:dyDescent="0.25">
      <c r="A127" s="134"/>
      <c r="B127" s="66" t="s">
        <v>6</v>
      </c>
      <c r="C127" s="158">
        <v>118803.19</v>
      </c>
      <c r="D127" s="158">
        <v>0</v>
      </c>
      <c r="E127" s="158">
        <f t="shared" si="29"/>
        <v>118803.19</v>
      </c>
      <c r="F127" s="104" t="s">
        <v>155</v>
      </c>
      <c r="G127" s="53">
        <v>45336</v>
      </c>
      <c r="H127" s="158">
        <f t="shared" si="30"/>
        <v>118803.19</v>
      </c>
      <c r="I127" s="53">
        <v>45329</v>
      </c>
      <c r="J127" s="158">
        <f t="shared" si="31"/>
        <v>118803.19</v>
      </c>
      <c r="K127" s="89">
        <v>118095027</v>
      </c>
      <c r="L127" s="52" t="s">
        <v>259</v>
      </c>
      <c r="M127" s="62" t="s">
        <v>156</v>
      </c>
      <c r="N127" s="53">
        <v>45329</v>
      </c>
      <c r="O127" s="7"/>
      <c r="P127" s="91"/>
    </row>
    <row r="128" spans="1:16" x14ac:dyDescent="0.25">
      <c r="A128" s="134"/>
      <c r="B128" s="66" t="s">
        <v>7</v>
      </c>
      <c r="C128" s="158">
        <v>159415.37</v>
      </c>
      <c r="D128" s="158">
        <v>0</v>
      </c>
      <c r="E128" s="158">
        <f t="shared" si="29"/>
        <v>159415.37</v>
      </c>
      <c r="F128" s="104" t="s">
        <v>157</v>
      </c>
      <c r="G128" s="53">
        <v>45384</v>
      </c>
      <c r="H128" s="158">
        <f t="shared" si="30"/>
        <v>159415.37</v>
      </c>
      <c r="I128" s="53">
        <v>45357</v>
      </c>
      <c r="J128" s="158">
        <f t="shared" si="31"/>
        <v>159415.37</v>
      </c>
      <c r="K128" s="89">
        <v>118095027</v>
      </c>
      <c r="L128" s="52" t="s">
        <v>259</v>
      </c>
      <c r="M128" s="62" t="s">
        <v>142</v>
      </c>
      <c r="N128" s="53">
        <v>45357</v>
      </c>
      <c r="O128" s="7"/>
    </row>
    <row r="129" spans="1:15" x14ac:dyDescent="0.25">
      <c r="A129" s="134"/>
      <c r="B129" s="66" t="s">
        <v>8</v>
      </c>
      <c r="C129" s="158">
        <v>92604.19</v>
      </c>
      <c r="D129" s="158">
        <v>0</v>
      </c>
      <c r="E129" s="158">
        <f t="shared" si="29"/>
        <v>92604.19</v>
      </c>
      <c r="F129" s="104" t="s">
        <v>158</v>
      </c>
      <c r="G129" s="53">
        <v>45421</v>
      </c>
      <c r="H129" s="158">
        <f t="shared" si="30"/>
        <v>92604.19</v>
      </c>
      <c r="I129" s="53">
        <v>45386</v>
      </c>
      <c r="J129" s="158">
        <f t="shared" si="31"/>
        <v>92604.19</v>
      </c>
      <c r="K129" s="89">
        <v>118095027</v>
      </c>
      <c r="L129" s="52" t="s">
        <v>259</v>
      </c>
      <c r="M129" s="62" t="s">
        <v>159</v>
      </c>
      <c r="N129" s="53">
        <v>45386</v>
      </c>
      <c r="O129" s="7"/>
    </row>
    <row r="130" spans="1:15" x14ac:dyDescent="0.25">
      <c r="A130" s="134"/>
      <c r="B130" s="66" t="s">
        <v>9</v>
      </c>
      <c r="C130" s="158">
        <v>114980.1</v>
      </c>
      <c r="D130" s="158">
        <v>0</v>
      </c>
      <c r="E130" s="158">
        <f t="shared" si="29"/>
        <v>114980.1</v>
      </c>
      <c r="F130" s="104" t="s">
        <v>160</v>
      </c>
      <c r="G130" s="53">
        <v>45421</v>
      </c>
      <c r="H130" s="158">
        <f t="shared" si="30"/>
        <v>114980.1</v>
      </c>
      <c r="I130" s="53">
        <v>45418</v>
      </c>
      <c r="J130" s="158">
        <f t="shared" si="31"/>
        <v>114980.1</v>
      </c>
      <c r="K130" s="89">
        <v>118095027</v>
      </c>
      <c r="L130" s="52" t="s">
        <v>259</v>
      </c>
      <c r="M130" s="62" t="s">
        <v>161</v>
      </c>
      <c r="N130" s="53">
        <v>45418</v>
      </c>
      <c r="O130" s="7"/>
    </row>
    <row r="131" spans="1:15" s="125" customFormat="1" hidden="1" x14ac:dyDescent="0.25">
      <c r="A131" s="134"/>
      <c r="B131" s="120" t="s">
        <v>25</v>
      </c>
      <c r="C131" s="164"/>
      <c r="D131" s="164">
        <v>0</v>
      </c>
      <c r="E131" s="164">
        <f t="shared" si="29"/>
        <v>0</v>
      </c>
      <c r="F131" s="121" t="s">
        <v>134</v>
      </c>
      <c r="G131" s="53" t="s">
        <v>276</v>
      </c>
      <c r="H131" s="158">
        <f t="shared" si="30"/>
        <v>0</v>
      </c>
      <c r="I131" s="53">
        <v>45446</v>
      </c>
      <c r="J131" s="164">
        <f t="shared" si="31"/>
        <v>0</v>
      </c>
      <c r="K131" s="122">
        <v>118095027</v>
      </c>
      <c r="L131" s="52" t="s">
        <v>259</v>
      </c>
      <c r="M131" s="123" t="s">
        <v>150</v>
      </c>
      <c r="N131" s="53">
        <v>45446</v>
      </c>
      <c r="O131" s="124"/>
    </row>
    <row r="132" spans="1:15" x14ac:dyDescent="0.25">
      <c r="A132" s="134"/>
      <c r="B132" s="66" t="s">
        <v>26</v>
      </c>
      <c r="C132" s="158">
        <v>112449.85</v>
      </c>
      <c r="D132" s="158">
        <v>0</v>
      </c>
      <c r="E132" s="158">
        <f t="shared" si="29"/>
        <v>112449.85</v>
      </c>
      <c r="F132" s="115" t="s">
        <v>277</v>
      </c>
      <c r="G132" s="53">
        <v>45483</v>
      </c>
      <c r="H132" s="158">
        <f t="shared" si="30"/>
        <v>112449.85</v>
      </c>
      <c r="I132" s="53">
        <v>45477</v>
      </c>
      <c r="J132" s="158">
        <f t="shared" si="31"/>
        <v>112449.85</v>
      </c>
      <c r="K132" s="87">
        <v>118095027</v>
      </c>
      <c r="L132" s="52" t="s">
        <v>259</v>
      </c>
      <c r="M132" s="117" t="s">
        <v>260</v>
      </c>
      <c r="N132" s="53">
        <v>45477</v>
      </c>
      <c r="O132" s="7"/>
    </row>
    <row r="133" spans="1:15" x14ac:dyDescent="0.25">
      <c r="A133" s="134"/>
      <c r="B133" s="66" t="s">
        <v>27</v>
      </c>
      <c r="C133" s="158">
        <v>98643.78</v>
      </c>
      <c r="D133" s="158">
        <v>0</v>
      </c>
      <c r="E133" s="158">
        <f t="shared" si="29"/>
        <v>98643.78</v>
      </c>
      <c r="F133" s="115" t="s">
        <v>278</v>
      </c>
      <c r="G133" s="53">
        <v>45511</v>
      </c>
      <c r="H133" s="158">
        <f t="shared" si="30"/>
        <v>98643.78</v>
      </c>
      <c r="I133" s="53">
        <v>45510</v>
      </c>
      <c r="J133" s="158">
        <f t="shared" si="31"/>
        <v>98643.78</v>
      </c>
      <c r="K133" s="87">
        <v>118095027</v>
      </c>
      <c r="L133" s="52" t="s">
        <v>259</v>
      </c>
      <c r="M133" s="117" t="s">
        <v>279</v>
      </c>
      <c r="N133" s="53">
        <v>45510</v>
      </c>
      <c r="O133" s="7"/>
    </row>
    <row r="134" spans="1:15" x14ac:dyDescent="0.25">
      <c r="A134" s="134"/>
      <c r="B134" s="66" t="s">
        <v>28</v>
      </c>
      <c r="C134" s="158">
        <v>104697.29</v>
      </c>
      <c r="D134" s="158">
        <v>0</v>
      </c>
      <c r="E134" s="158">
        <f t="shared" si="29"/>
        <v>104697.29</v>
      </c>
      <c r="F134" s="115" t="s">
        <v>280</v>
      </c>
      <c r="G134" s="53">
        <v>45546</v>
      </c>
      <c r="H134" s="158">
        <f t="shared" si="30"/>
        <v>104697.29</v>
      </c>
      <c r="I134" s="53">
        <v>45540</v>
      </c>
      <c r="J134" s="158">
        <f t="shared" si="31"/>
        <v>104697.29</v>
      </c>
      <c r="K134" s="87">
        <v>118095027</v>
      </c>
      <c r="L134" s="52" t="s">
        <v>259</v>
      </c>
      <c r="M134" s="117" t="s">
        <v>281</v>
      </c>
      <c r="N134" s="53">
        <v>45540</v>
      </c>
      <c r="O134" s="7"/>
    </row>
    <row r="135" spans="1:15" x14ac:dyDescent="0.25">
      <c r="A135" s="134"/>
      <c r="B135" s="66" t="s">
        <v>29</v>
      </c>
      <c r="C135" s="160">
        <v>96647.02</v>
      </c>
      <c r="D135" s="158">
        <v>0</v>
      </c>
      <c r="E135" s="160">
        <f t="shared" ref="E135:E137" si="32">C135-D135</f>
        <v>96647.02</v>
      </c>
      <c r="F135" s="106" t="s">
        <v>56</v>
      </c>
      <c r="G135" s="53">
        <v>45595</v>
      </c>
      <c r="H135" s="114">
        <v>96647.02</v>
      </c>
      <c r="I135" s="53">
        <v>45580</v>
      </c>
      <c r="J135" s="160">
        <v>96647.02</v>
      </c>
      <c r="K135" s="65" t="s">
        <v>53</v>
      </c>
      <c r="L135" s="52" t="s">
        <v>259</v>
      </c>
      <c r="M135" s="5" t="s">
        <v>55</v>
      </c>
      <c r="N135" s="53">
        <v>45572</v>
      </c>
      <c r="O135" s="7"/>
    </row>
    <row r="136" spans="1:15" x14ac:dyDescent="0.25">
      <c r="A136" s="134"/>
      <c r="B136" s="66" t="s">
        <v>30</v>
      </c>
      <c r="C136" s="160">
        <v>34429.86</v>
      </c>
      <c r="D136" s="160">
        <v>0</v>
      </c>
      <c r="E136" s="160">
        <f t="shared" si="32"/>
        <v>34429.86</v>
      </c>
      <c r="F136" s="106" t="s">
        <v>76</v>
      </c>
      <c r="G136" s="53">
        <v>45603</v>
      </c>
      <c r="H136" s="114">
        <v>34429.86</v>
      </c>
      <c r="I136" s="53">
        <v>45602</v>
      </c>
      <c r="J136" s="160">
        <v>34429.86</v>
      </c>
      <c r="K136" s="65" t="s">
        <v>53</v>
      </c>
      <c r="L136" s="52" t="s">
        <v>259</v>
      </c>
      <c r="M136" s="5" t="s">
        <v>73</v>
      </c>
      <c r="N136" s="53">
        <v>45602</v>
      </c>
      <c r="O136" s="7"/>
    </row>
    <row r="137" spans="1:15" x14ac:dyDescent="0.25">
      <c r="A137" s="135"/>
      <c r="B137" s="66" t="s">
        <v>31</v>
      </c>
      <c r="C137" s="160">
        <v>100510.07</v>
      </c>
      <c r="D137" s="160">
        <v>0</v>
      </c>
      <c r="E137" s="160">
        <f t="shared" si="32"/>
        <v>100510.07</v>
      </c>
      <c r="F137" s="106" t="s">
        <v>100</v>
      </c>
      <c r="G137" s="53">
        <v>45636</v>
      </c>
      <c r="H137" s="114">
        <v>100510.07</v>
      </c>
      <c r="I137" s="53">
        <v>45631</v>
      </c>
      <c r="J137" s="160">
        <v>100510.07</v>
      </c>
      <c r="K137" s="65" t="s">
        <v>53</v>
      </c>
      <c r="L137" s="52" t="s">
        <v>259</v>
      </c>
      <c r="M137" s="70" t="s">
        <v>99</v>
      </c>
      <c r="N137" s="53">
        <v>45631</v>
      </c>
      <c r="O137" s="6"/>
    </row>
    <row r="138" spans="1:15" ht="30" customHeight="1" x14ac:dyDescent="0.25">
      <c r="A138" s="151" t="s">
        <v>41</v>
      </c>
      <c r="B138" s="152"/>
      <c r="C138" s="157">
        <f>SUM(C126:C137)</f>
        <v>1124004.55</v>
      </c>
      <c r="D138" s="157">
        <f>SUM(D126:D137)</f>
        <v>0</v>
      </c>
      <c r="E138" s="157">
        <f>SUM(E126:E137)</f>
        <v>1124004.55</v>
      </c>
      <c r="F138" s="107"/>
      <c r="G138" s="53"/>
      <c r="H138" s="169">
        <f>SUM(H126:H137)</f>
        <v>1124004.55</v>
      </c>
      <c r="I138" s="58"/>
      <c r="J138" s="157">
        <f>SUM(J126:J137)</f>
        <v>1124004.55</v>
      </c>
      <c r="K138" s="29"/>
      <c r="L138" s="35"/>
      <c r="M138" s="5"/>
      <c r="N138" s="53"/>
      <c r="O138" s="6"/>
    </row>
    <row r="139" spans="1:15" x14ac:dyDescent="0.25">
      <c r="A139" s="133" t="s">
        <v>42</v>
      </c>
      <c r="B139" s="128" t="s">
        <v>5</v>
      </c>
      <c r="C139" s="165">
        <v>16991.97</v>
      </c>
      <c r="D139" s="158">
        <v>0</v>
      </c>
      <c r="E139" s="158">
        <f t="shared" ref="E139:E157" si="33">C139-D139</f>
        <v>16991.97</v>
      </c>
      <c r="F139" s="104" t="s">
        <v>162</v>
      </c>
      <c r="G139" s="53">
        <v>45343</v>
      </c>
      <c r="H139" s="158">
        <f t="shared" ref="H139:H157" si="34">+C139</f>
        <v>16991.97</v>
      </c>
      <c r="I139" s="53">
        <v>45306</v>
      </c>
      <c r="J139" s="158">
        <f t="shared" ref="J139:J157" si="35">E139</f>
        <v>16991.97</v>
      </c>
      <c r="K139" s="89">
        <v>118095027</v>
      </c>
      <c r="L139" s="52" t="s">
        <v>259</v>
      </c>
      <c r="M139" s="62" t="s">
        <v>138</v>
      </c>
      <c r="N139" s="53">
        <v>45306</v>
      </c>
      <c r="O139" s="6"/>
    </row>
    <row r="140" spans="1:15" x14ac:dyDescent="0.25">
      <c r="A140" s="134"/>
      <c r="B140" s="129"/>
      <c r="C140" s="158">
        <v>11809.88</v>
      </c>
      <c r="D140" s="158">
        <v>0</v>
      </c>
      <c r="E140" s="158">
        <f t="shared" si="33"/>
        <v>11809.88</v>
      </c>
      <c r="F140" s="104" t="s">
        <v>163</v>
      </c>
      <c r="G140" s="53">
        <v>45343</v>
      </c>
      <c r="H140" s="158">
        <f t="shared" si="34"/>
        <v>11809.88</v>
      </c>
      <c r="I140" s="53">
        <v>45306</v>
      </c>
      <c r="J140" s="158">
        <f t="shared" si="35"/>
        <v>11809.88</v>
      </c>
      <c r="K140" s="89">
        <v>118095027</v>
      </c>
      <c r="L140" s="52" t="s">
        <v>259</v>
      </c>
      <c r="M140" s="70" t="s">
        <v>138</v>
      </c>
      <c r="N140" s="53">
        <v>45306</v>
      </c>
      <c r="O140" s="6"/>
    </row>
    <row r="141" spans="1:15" x14ac:dyDescent="0.25">
      <c r="A141" s="134"/>
      <c r="B141" s="128" t="s">
        <v>6</v>
      </c>
      <c r="C141" s="158">
        <v>17686.91</v>
      </c>
      <c r="D141" s="158">
        <v>0</v>
      </c>
      <c r="E141" s="158">
        <f t="shared" si="33"/>
        <v>17686.91</v>
      </c>
      <c r="F141" s="104" t="s">
        <v>164</v>
      </c>
      <c r="G141" s="53">
        <v>45384</v>
      </c>
      <c r="H141" s="158">
        <f t="shared" si="34"/>
        <v>17686.91</v>
      </c>
      <c r="I141" s="53">
        <v>45337</v>
      </c>
      <c r="J141" s="158">
        <f t="shared" si="35"/>
        <v>17686.91</v>
      </c>
      <c r="K141" s="89">
        <v>118095027</v>
      </c>
      <c r="L141" s="52" t="s">
        <v>259</v>
      </c>
      <c r="M141" s="62" t="s">
        <v>141</v>
      </c>
      <c r="N141" s="53">
        <v>45337</v>
      </c>
      <c r="O141" s="6"/>
    </row>
    <row r="142" spans="1:15" x14ac:dyDescent="0.25">
      <c r="A142" s="134"/>
      <c r="B142" s="129"/>
      <c r="C142" s="158">
        <v>12649.59</v>
      </c>
      <c r="D142" s="158">
        <v>0</v>
      </c>
      <c r="E142" s="158">
        <f t="shared" si="33"/>
        <v>12649.59</v>
      </c>
      <c r="F142" s="104" t="s">
        <v>165</v>
      </c>
      <c r="G142" s="53">
        <v>45384</v>
      </c>
      <c r="H142" s="158">
        <f t="shared" si="34"/>
        <v>12649.59</v>
      </c>
      <c r="I142" s="53">
        <v>45337</v>
      </c>
      <c r="J142" s="158">
        <f t="shared" si="35"/>
        <v>12649.59</v>
      </c>
      <c r="K142" s="89">
        <v>118095027</v>
      </c>
      <c r="L142" s="52" t="s">
        <v>259</v>
      </c>
      <c r="M142" s="62" t="s">
        <v>141</v>
      </c>
      <c r="N142" s="53">
        <v>45337</v>
      </c>
      <c r="O142" s="6"/>
    </row>
    <row r="143" spans="1:15" x14ac:dyDescent="0.25">
      <c r="A143" s="134"/>
      <c r="B143" s="128" t="s">
        <v>7</v>
      </c>
      <c r="C143" s="158">
        <v>16630.36</v>
      </c>
      <c r="D143" s="158">
        <v>0</v>
      </c>
      <c r="E143" s="158">
        <f t="shared" si="33"/>
        <v>16630.36</v>
      </c>
      <c r="F143" s="104" t="s">
        <v>166</v>
      </c>
      <c r="G143" s="53">
        <v>45384</v>
      </c>
      <c r="H143" s="158">
        <f t="shared" si="34"/>
        <v>16630.36</v>
      </c>
      <c r="I143" s="53">
        <v>45366</v>
      </c>
      <c r="J143" s="158">
        <f t="shared" si="35"/>
        <v>16630.36</v>
      </c>
      <c r="K143" s="89">
        <v>118095027</v>
      </c>
      <c r="L143" s="52" t="s">
        <v>259</v>
      </c>
      <c r="M143" s="62" t="s">
        <v>143</v>
      </c>
      <c r="N143" s="53">
        <v>45366</v>
      </c>
      <c r="O143" s="6"/>
    </row>
    <row r="144" spans="1:15" x14ac:dyDescent="0.25">
      <c r="A144" s="134"/>
      <c r="B144" s="129"/>
      <c r="C144" s="158">
        <v>13877.68</v>
      </c>
      <c r="D144" s="158">
        <v>0</v>
      </c>
      <c r="E144" s="158">
        <f t="shared" si="33"/>
        <v>13877.68</v>
      </c>
      <c r="F144" s="104" t="s">
        <v>167</v>
      </c>
      <c r="G144" s="53">
        <v>45384</v>
      </c>
      <c r="H144" s="158">
        <f t="shared" si="34"/>
        <v>13877.68</v>
      </c>
      <c r="I144" s="53">
        <v>45366</v>
      </c>
      <c r="J144" s="158">
        <f t="shared" si="35"/>
        <v>13877.68</v>
      </c>
      <c r="K144" s="89">
        <v>118095027</v>
      </c>
      <c r="L144" s="52" t="s">
        <v>259</v>
      </c>
      <c r="M144" s="62" t="s">
        <v>143</v>
      </c>
      <c r="N144" s="53">
        <v>45366</v>
      </c>
      <c r="O144" s="6"/>
    </row>
    <row r="145" spans="1:15" x14ac:dyDescent="0.25">
      <c r="A145" s="134"/>
      <c r="B145" s="128" t="s">
        <v>8</v>
      </c>
      <c r="C145" s="158">
        <v>14630.1</v>
      </c>
      <c r="D145" s="158">
        <v>0</v>
      </c>
      <c r="E145" s="158">
        <f t="shared" si="33"/>
        <v>14630.1</v>
      </c>
      <c r="F145" s="104" t="s">
        <v>168</v>
      </c>
      <c r="G145" s="53">
        <v>45385</v>
      </c>
      <c r="H145" s="158">
        <f t="shared" si="34"/>
        <v>14630.1</v>
      </c>
      <c r="I145" s="53">
        <v>45397</v>
      </c>
      <c r="J145" s="158">
        <f t="shared" si="35"/>
        <v>14630.1</v>
      </c>
      <c r="K145" s="89">
        <v>118095027</v>
      </c>
      <c r="L145" s="52" t="s">
        <v>259</v>
      </c>
      <c r="M145" s="62" t="s">
        <v>145</v>
      </c>
      <c r="N145" s="53">
        <v>45397</v>
      </c>
      <c r="O145" s="6"/>
    </row>
    <row r="146" spans="1:15" x14ac:dyDescent="0.25">
      <c r="A146" s="134"/>
      <c r="B146" s="129"/>
      <c r="C146" s="158">
        <v>11385.98</v>
      </c>
      <c r="D146" s="158">
        <v>0</v>
      </c>
      <c r="E146" s="158">
        <f t="shared" si="33"/>
        <v>11385.98</v>
      </c>
      <c r="F146" s="104" t="s">
        <v>169</v>
      </c>
      <c r="G146" s="53">
        <v>45421</v>
      </c>
      <c r="H146" s="158">
        <f t="shared" si="34"/>
        <v>11385.98</v>
      </c>
      <c r="I146" s="53">
        <v>45397</v>
      </c>
      <c r="J146" s="158">
        <f t="shared" si="35"/>
        <v>11385.98</v>
      </c>
      <c r="K146" s="89">
        <v>118095027</v>
      </c>
      <c r="L146" s="52" t="s">
        <v>259</v>
      </c>
      <c r="M146" s="62" t="s">
        <v>145</v>
      </c>
      <c r="N146" s="53">
        <v>45397</v>
      </c>
      <c r="O146" s="6"/>
    </row>
    <row r="147" spans="1:15" x14ac:dyDescent="0.25">
      <c r="A147" s="134"/>
      <c r="B147" s="128" t="s">
        <v>9</v>
      </c>
      <c r="C147" s="158">
        <v>20413.189999999999</v>
      </c>
      <c r="D147" s="158">
        <v>0</v>
      </c>
      <c r="E147" s="158">
        <f t="shared" si="33"/>
        <v>20413.189999999999</v>
      </c>
      <c r="F147" s="104" t="s">
        <v>170</v>
      </c>
      <c r="G147" s="53">
        <v>45454</v>
      </c>
      <c r="H147" s="158">
        <f t="shared" si="34"/>
        <v>20413.189999999999</v>
      </c>
      <c r="I147" s="53">
        <v>45427</v>
      </c>
      <c r="J147" s="158">
        <f t="shared" si="35"/>
        <v>20413.189999999999</v>
      </c>
      <c r="K147" s="89">
        <v>118095027</v>
      </c>
      <c r="L147" s="52" t="s">
        <v>259</v>
      </c>
      <c r="M147" s="62" t="s">
        <v>148</v>
      </c>
      <c r="N147" s="53">
        <v>45427</v>
      </c>
      <c r="O147" s="6"/>
    </row>
    <row r="148" spans="1:15" x14ac:dyDescent="0.25">
      <c r="A148" s="134"/>
      <c r="B148" s="130"/>
      <c r="C148" s="158">
        <v>15652.19</v>
      </c>
      <c r="D148" s="158">
        <v>0</v>
      </c>
      <c r="E148" s="158">
        <f t="shared" si="33"/>
        <v>15652.19</v>
      </c>
      <c r="F148" s="104" t="s">
        <v>172</v>
      </c>
      <c r="G148" s="53">
        <v>45454</v>
      </c>
      <c r="H148" s="158">
        <f t="shared" si="34"/>
        <v>15652.19</v>
      </c>
      <c r="I148" s="53">
        <v>45427</v>
      </c>
      <c r="J148" s="158">
        <f t="shared" si="35"/>
        <v>15652.19</v>
      </c>
      <c r="K148" s="89">
        <v>118095027</v>
      </c>
      <c r="L148" s="52" t="s">
        <v>259</v>
      </c>
      <c r="M148" s="62" t="s">
        <v>148</v>
      </c>
      <c r="N148" s="53">
        <v>45427</v>
      </c>
      <c r="O148" s="6"/>
    </row>
    <row r="149" spans="1:15" x14ac:dyDescent="0.25">
      <c r="A149" s="134"/>
      <c r="B149" s="129"/>
      <c r="C149" s="158">
        <v>331.68</v>
      </c>
      <c r="D149" s="158">
        <v>0</v>
      </c>
      <c r="E149" s="158">
        <f t="shared" si="33"/>
        <v>331.68</v>
      </c>
      <c r="F149" s="105" t="s">
        <v>173</v>
      </c>
      <c r="G149" s="53">
        <v>45454</v>
      </c>
      <c r="H149" s="158">
        <f t="shared" si="34"/>
        <v>331.68</v>
      </c>
      <c r="I149" s="53">
        <v>45443</v>
      </c>
      <c r="J149" s="158">
        <f t="shared" si="35"/>
        <v>331.68</v>
      </c>
      <c r="K149" s="89">
        <v>118095027</v>
      </c>
      <c r="L149" s="52" t="s">
        <v>259</v>
      </c>
      <c r="M149" s="62" t="s">
        <v>174</v>
      </c>
      <c r="N149" s="53">
        <v>45443</v>
      </c>
      <c r="O149" s="6"/>
    </row>
    <row r="150" spans="1:15" x14ac:dyDescent="0.25">
      <c r="A150" s="134"/>
      <c r="B150" s="128" t="s">
        <v>25</v>
      </c>
      <c r="C150" s="158">
        <v>19553.41</v>
      </c>
      <c r="D150" s="158">
        <v>0</v>
      </c>
      <c r="E150" s="158">
        <f t="shared" si="33"/>
        <v>19553.41</v>
      </c>
      <c r="F150" s="104" t="s">
        <v>175</v>
      </c>
      <c r="G150" s="53">
        <v>45462</v>
      </c>
      <c r="H150" s="158">
        <f t="shared" si="34"/>
        <v>19553.41</v>
      </c>
      <c r="I150" s="53">
        <v>45457</v>
      </c>
      <c r="J150" s="158">
        <f t="shared" si="35"/>
        <v>19553.41</v>
      </c>
      <c r="K150" s="89">
        <v>118095027</v>
      </c>
      <c r="L150" s="52" t="s">
        <v>259</v>
      </c>
      <c r="M150" s="62" t="s">
        <v>151</v>
      </c>
      <c r="N150" s="53">
        <v>45457</v>
      </c>
      <c r="O150" s="6"/>
    </row>
    <row r="151" spans="1:15" x14ac:dyDescent="0.25">
      <c r="A151" s="134"/>
      <c r="B151" s="129"/>
      <c r="C151" s="158">
        <v>15840.2</v>
      </c>
      <c r="D151" s="158">
        <v>0</v>
      </c>
      <c r="E151" s="158">
        <f t="shared" si="33"/>
        <v>15840.2</v>
      </c>
      <c r="F151" s="104" t="s">
        <v>176</v>
      </c>
      <c r="G151" s="53">
        <v>45462</v>
      </c>
      <c r="H151" s="158">
        <f t="shared" si="34"/>
        <v>15840.2</v>
      </c>
      <c r="I151" s="53">
        <v>45457</v>
      </c>
      <c r="J151" s="158">
        <f t="shared" si="35"/>
        <v>15840.2</v>
      </c>
      <c r="K151" s="89">
        <v>118095027</v>
      </c>
      <c r="L151" s="52" t="s">
        <v>259</v>
      </c>
      <c r="M151" s="62" t="s">
        <v>151</v>
      </c>
      <c r="N151" s="53">
        <v>45457</v>
      </c>
      <c r="O151" s="6"/>
    </row>
    <row r="152" spans="1:15" ht="14.4" customHeight="1" x14ac:dyDescent="0.25">
      <c r="A152" s="134"/>
      <c r="B152" s="128" t="s">
        <v>26</v>
      </c>
      <c r="C152" s="158">
        <v>14636.2</v>
      </c>
      <c r="D152" s="158">
        <v>0</v>
      </c>
      <c r="E152" s="158">
        <f t="shared" si="33"/>
        <v>14636.2</v>
      </c>
      <c r="F152" s="115" t="s">
        <v>291</v>
      </c>
      <c r="G152" s="53">
        <v>45509</v>
      </c>
      <c r="H152" s="158">
        <f t="shared" si="34"/>
        <v>14636.2</v>
      </c>
      <c r="I152" s="53">
        <v>45488</v>
      </c>
      <c r="J152" s="158">
        <f t="shared" si="35"/>
        <v>14636.2</v>
      </c>
      <c r="K152" s="87">
        <v>118095027</v>
      </c>
      <c r="L152" s="52" t="s">
        <v>259</v>
      </c>
      <c r="M152" s="117" t="s">
        <v>262</v>
      </c>
      <c r="N152" s="53">
        <v>45488</v>
      </c>
      <c r="O152" s="6"/>
    </row>
    <row r="153" spans="1:15" x14ac:dyDescent="0.25">
      <c r="A153" s="134"/>
      <c r="B153" s="129"/>
      <c r="C153" s="158">
        <v>19617.759999999998</v>
      </c>
      <c r="D153" s="158">
        <v>0</v>
      </c>
      <c r="E153" s="158">
        <f t="shared" si="33"/>
        <v>19617.759999999998</v>
      </c>
      <c r="F153" s="115" t="s">
        <v>292</v>
      </c>
      <c r="G153" s="53">
        <v>45509</v>
      </c>
      <c r="H153" s="158">
        <f t="shared" si="34"/>
        <v>19617.759999999998</v>
      </c>
      <c r="I153" s="53">
        <v>45488</v>
      </c>
      <c r="J153" s="158">
        <f t="shared" si="35"/>
        <v>19617.759999999998</v>
      </c>
      <c r="K153" s="87">
        <v>118095027</v>
      </c>
      <c r="L153" s="52" t="s">
        <v>259</v>
      </c>
      <c r="M153" s="117" t="s">
        <v>262</v>
      </c>
      <c r="N153" s="53">
        <v>45488</v>
      </c>
      <c r="O153" s="6"/>
    </row>
    <row r="154" spans="1:15" ht="14.4" customHeight="1" x14ac:dyDescent="0.25">
      <c r="A154" s="134"/>
      <c r="B154" s="128" t="s">
        <v>27</v>
      </c>
      <c r="C154" s="158">
        <v>12186.5</v>
      </c>
      <c r="D154" s="158">
        <v>0</v>
      </c>
      <c r="E154" s="158">
        <f t="shared" si="33"/>
        <v>12186.5</v>
      </c>
      <c r="F154" s="115" t="s">
        <v>293</v>
      </c>
      <c r="G154" s="53">
        <v>45523</v>
      </c>
      <c r="H154" s="158">
        <f t="shared" si="34"/>
        <v>12186.5</v>
      </c>
      <c r="I154" s="53">
        <v>45519</v>
      </c>
      <c r="J154" s="158">
        <f t="shared" si="35"/>
        <v>12186.5</v>
      </c>
      <c r="K154" s="87">
        <v>118095027</v>
      </c>
      <c r="L154" s="52" t="s">
        <v>259</v>
      </c>
      <c r="M154" s="117" t="s">
        <v>267</v>
      </c>
      <c r="N154" s="53">
        <v>45519</v>
      </c>
      <c r="O154" s="6"/>
    </row>
    <row r="155" spans="1:15" x14ac:dyDescent="0.25">
      <c r="A155" s="134"/>
      <c r="B155" s="129"/>
      <c r="C155" s="158">
        <v>17897.77</v>
      </c>
      <c r="D155" s="158">
        <v>0</v>
      </c>
      <c r="E155" s="158">
        <f t="shared" si="33"/>
        <v>17897.77</v>
      </c>
      <c r="F155" s="115" t="s">
        <v>294</v>
      </c>
      <c r="G155" s="53">
        <v>45523</v>
      </c>
      <c r="H155" s="158">
        <f t="shared" si="34"/>
        <v>17897.77</v>
      </c>
      <c r="I155" s="53">
        <v>45519</v>
      </c>
      <c r="J155" s="158">
        <f t="shared" si="35"/>
        <v>17897.77</v>
      </c>
      <c r="K155" s="87">
        <v>118095027</v>
      </c>
      <c r="L155" s="52" t="s">
        <v>259</v>
      </c>
      <c r="M155" s="117" t="s">
        <v>267</v>
      </c>
      <c r="N155" s="53">
        <v>45519</v>
      </c>
      <c r="O155" s="6"/>
    </row>
    <row r="156" spans="1:15" ht="14.4" customHeight="1" x14ac:dyDescent="0.25">
      <c r="A156" s="134"/>
      <c r="B156" s="128" t="s">
        <v>28</v>
      </c>
      <c r="C156" s="158">
        <v>20023.68</v>
      </c>
      <c r="D156" s="158">
        <v>0</v>
      </c>
      <c r="E156" s="158">
        <f t="shared" si="33"/>
        <v>20023.68</v>
      </c>
      <c r="F156" s="115" t="s">
        <v>295</v>
      </c>
      <c r="G156" s="53">
        <v>45546</v>
      </c>
      <c r="H156" s="158">
        <f t="shared" si="34"/>
        <v>20023.68</v>
      </c>
      <c r="I156" s="53">
        <v>45548</v>
      </c>
      <c r="J156" s="158">
        <f t="shared" si="35"/>
        <v>20023.68</v>
      </c>
      <c r="K156" s="87">
        <v>118095027</v>
      </c>
      <c r="L156" s="52" t="s">
        <v>259</v>
      </c>
      <c r="M156" s="117" t="s">
        <v>272</v>
      </c>
      <c r="N156" s="53">
        <v>45548</v>
      </c>
      <c r="O156" s="6"/>
    </row>
    <row r="157" spans="1:15" x14ac:dyDescent="0.25">
      <c r="A157" s="134"/>
      <c r="B157" s="129"/>
      <c r="C157" s="158">
        <v>14317.38</v>
      </c>
      <c r="D157" s="158">
        <v>0</v>
      </c>
      <c r="E157" s="158">
        <f t="shared" si="33"/>
        <v>14317.38</v>
      </c>
      <c r="F157" s="115" t="s">
        <v>296</v>
      </c>
      <c r="G157" s="53">
        <v>45547</v>
      </c>
      <c r="H157" s="158">
        <f t="shared" si="34"/>
        <v>14317.38</v>
      </c>
      <c r="I157" s="53">
        <v>45548</v>
      </c>
      <c r="J157" s="158">
        <f t="shared" si="35"/>
        <v>14317.38</v>
      </c>
      <c r="K157" s="87">
        <v>118095027</v>
      </c>
      <c r="L157" s="52" t="s">
        <v>259</v>
      </c>
      <c r="M157" s="117" t="s">
        <v>272</v>
      </c>
      <c r="N157" s="53">
        <v>45548</v>
      </c>
      <c r="O157" s="6"/>
    </row>
    <row r="158" spans="1:15" x14ac:dyDescent="0.25">
      <c r="A158" s="134"/>
      <c r="B158" s="128" t="s">
        <v>29</v>
      </c>
      <c r="C158" s="161">
        <v>3845.72</v>
      </c>
      <c r="D158" s="161">
        <v>0</v>
      </c>
      <c r="E158" s="160">
        <f t="shared" ref="E158:E165" si="36">C158-D158</f>
        <v>3845.72</v>
      </c>
      <c r="F158" s="108" t="s">
        <v>59</v>
      </c>
      <c r="G158" s="53">
        <v>45594</v>
      </c>
      <c r="H158" s="168">
        <v>3845.72</v>
      </c>
      <c r="I158" s="53">
        <v>45581</v>
      </c>
      <c r="J158" s="166">
        <v>3845.72</v>
      </c>
      <c r="K158" s="29" t="s">
        <v>53</v>
      </c>
      <c r="L158" s="52" t="s">
        <v>259</v>
      </c>
      <c r="M158" s="5" t="s">
        <v>60</v>
      </c>
      <c r="N158" s="53">
        <v>45581</v>
      </c>
      <c r="O158" s="6"/>
    </row>
    <row r="159" spans="1:15" x14ac:dyDescent="0.25">
      <c r="A159" s="134"/>
      <c r="B159" s="129"/>
      <c r="C159" s="161">
        <v>2775.59</v>
      </c>
      <c r="D159" s="161">
        <v>0</v>
      </c>
      <c r="E159" s="160">
        <f t="shared" si="36"/>
        <v>2775.59</v>
      </c>
      <c r="F159" s="108" t="s">
        <v>61</v>
      </c>
      <c r="G159" s="53">
        <v>45594</v>
      </c>
      <c r="H159" s="168">
        <v>2775.59</v>
      </c>
      <c r="I159" s="53">
        <v>45581</v>
      </c>
      <c r="J159" s="166">
        <v>2775.59</v>
      </c>
      <c r="K159" s="29" t="s">
        <v>53</v>
      </c>
      <c r="L159" s="52" t="s">
        <v>259</v>
      </c>
      <c r="M159" s="5" t="s">
        <v>60</v>
      </c>
      <c r="N159" s="53">
        <v>45581</v>
      </c>
      <c r="O159" s="6"/>
    </row>
    <row r="160" spans="1:15" x14ac:dyDescent="0.25">
      <c r="A160" s="134"/>
      <c r="B160" s="128" t="s">
        <v>30</v>
      </c>
      <c r="C160" s="161">
        <v>18130.7</v>
      </c>
      <c r="D160" s="161">
        <v>0</v>
      </c>
      <c r="E160" s="160">
        <f t="shared" si="36"/>
        <v>18130.7</v>
      </c>
      <c r="F160" s="108" t="s">
        <v>77</v>
      </c>
      <c r="G160" s="53">
        <v>45614</v>
      </c>
      <c r="H160" s="168">
        <v>18130.7</v>
      </c>
      <c r="I160" s="53" t="s">
        <v>78</v>
      </c>
      <c r="J160" s="166">
        <v>18130.7</v>
      </c>
      <c r="K160" s="29" t="s">
        <v>53</v>
      </c>
      <c r="L160" s="52" t="s">
        <v>259</v>
      </c>
      <c r="M160" s="5" t="s">
        <v>79</v>
      </c>
      <c r="N160" s="53">
        <v>45611</v>
      </c>
      <c r="O160" s="6"/>
    </row>
    <row r="161" spans="1:15" x14ac:dyDescent="0.25">
      <c r="A161" s="134"/>
      <c r="B161" s="130"/>
      <c r="C161" s="161">
        <v>12298.23</v>
      </c>
      <c r="D161" s="161">
        <v>0</v>
      </c>
      <c r="E161" s="160">
        <f t="shared" si="36"/>
        <v>12298.23</v>
      </c>
      <c r="F161" s="108" t="s">
        <v>81</v>
      </c>
      <c r="G161" s="53">
        <v>45614</v>
      </c>
      <c r="H161" s="168">
        <v>12298.23</v>
      </c>
      <c r="I161" s="53" t="s">
        <v>78</v>
      </c>
      <c r="J161" s="166">
        <v>12298.23</v>
      </c>
      <c r="K161" s="29" t="s">
        <v>53</v>
      </c>
      <c r="L161" s="52" t="s">
        <v>259</v>
      </c>
      <c r="M161" s="5" t="s">
        <v>79</v>
      </c>
      <c r="N161" s="53">
        <v>45611</v>
      </c>
      <c r="O161" s="6"/>
    </row>
    <row r="162" spans="1:15" x14ac:dyDescent="0.25">
      <c r="A162" s="134"/>
      <c r="B162" s="130"/>
      <c r="C162" s="161">
        <v>7689.36</v>
      </c>
      <c r="D162" s="161">
        <v>0</v>
      </c>
      <c r="E162" s="160">
        <f t="shared" si="36"/>
        <v>7689.36</v>
      </c>
      <c r="F162" s="108" t="s">
        <v>86</v>
      </c>
      <c r="G162" s="53">
        <v>45623</v>
      </c>
      <c r="H162" s="168">
        <v>7689.36</v>
      </c>
      <c r="I162" s="53">
        <v>45622</v>
      </c>
      <c r="J162" s="166">
        <v>7689.36</v>
      </c>
      <c r="K162" s="29" t="s">
        <v>53</v>
      </c>
      <c r="L162" s="52" t="s">
        <v>259</v>
      </c>
      <c r="M162" s="5" t="s">
        <v>87</v>
      </c>
      <c r="N162" s="53">
        <v>45622</v>
      </c>
      <c r="O162" s="6"/>
    </row>
    <row r="163" spans="1:15" x14ac:dyDescent="0.25">
      <c r="A163" s="134"/>
      <c r="B163" s="129"/>
      <c r="C163" s="161">
        <v>5551.18</v>
      </c>
      <c r="D163" s="161">
        <v>0</v>
      </c>
      <c r="E163" s="160">
        <f t="shared" si="36"/>
        <v>5551.18</v>
      </c>
      <c r="F163" s="108" t="s">
        <v>89</v>
      </c>
      <c r="G163" s="53">
        <v>45623</v>
      </c>
      <c r="H163" s="168">
        <v>5551.18</v>
      </c>
      <c r="I163" s="53">
        <v>45622</v>
      </c>
      <c r="J163" s="166">
        <v>5551.18</v>
      </c>
      <c r="K163" s="29" t="s">
        <v>53</v>
      </c>
      <c r="L163" s="52" t="s">
        <v>259</v>
      </c>
      <c r="M163" s="5" t="s">
        <v>87</v>
      </c>
      <c r="N163" s="53">
        <v>45622</v>
      </c>
      <c r="O163" s="6"/>
    </row>
    <row r="164" spans="1:15" x14ac:dyDescent="0.25">
      <c r="A164" s="135"/>
      <c r="B164" s="128" t="s">
        <v>31</v>
      </c>
      <c r="C164" s="161">
        <v>26021.8</v>
      </c>
      <c r="D164" s="161">
        <v>0</v>
      </c>
      <c r="E164" s="161">
        <f t="shared" si="36"/>
        <v>26021.8</v>
      </c>
      <c r="F164" s="108" t="s">
        <v>101</v>
      </c>
      <c r="G164" s="53">
        <v>45609</v>
      </c>
      <c r="H164" s="168">
        <v>26021.8</v>
      </c>
      <c r="I164" s="53">
        <v>45639</v>
      </c>
      <c r="J164" s="166">
        <v>26021.8</v>
      </c>
      <c r="K164" s="29" t="s">
        <v>53</v>
      </c>
      <c r="L164" s="52" t="s">
        <v>259</v>
      </c>
      <c r="M164" s="70" t="s">
        <v>102</v>
      </c>
      <c r="N164" s="53">
        <v>45639</v>
      </c>
      <c r="O164" s="6"/>
    </row>
    <row r="165" spans="1:15" x14ac:dyDescent="0.25">
      <c r="A165" s="71"/>
      <c r="B165" s="129"/>
      <c r="C165" s="161">
        <v>17773.060000000001</v>
      </c>
      <c r="D165" s="161">
        <v>0</v>
      </c>
      <c r="E165" s="161">
        <f t="shared" si="36"/>
        <v>17773.060000000001</v>
      </c>
      <c r="F165" s="108" t="s">
        <v>104</v>
      </c>
      <c r="G165" s="53">
        <v>45639</v>
      </c>
      <c r="H165" s="168">
        <v>17773.060000000001</v>
      </c>
      <c r="I165" s="53">
        <v>45639</v>
      </c>
      <c r="J165" s="166">
        <v>17773.060000000001</v>
      </c>
      <c r="K165" s="29" t="s">
        <v>53</v>
      </c>
      <c r="L165" s="52" t="s">
        <v>259</v>
      </c>
      <c r="M165" s="70" t="s">
        <v>102</v>
      </c>
      <c r="N165" s="53">
        <v>45639</v>
      </c>
      <c r="O165" s="6"/>
    </row>
    <row r="166" spans="1:15" x14ac:dyDescent="0.25">
      <c r="A166" s="137" t="s">
        <v>43</v>
      </c>
      <c r="B166" s="138"/>
      <c r="C166" s="157">
        <f>SUM(C139:C165)</f>
        <v>380218.06999999995</v>
      </c>
      <c r="D166" s="157">
        <f>SUM(D139:D165)</f>
        <v>0</v>
      </c>
      <c r="E166" s="157">
        <f>SUM(E139:E165)</f>
        <v>380218.06999999995</v>
      </c>
      <c r="F166" s="107"/>
      <c r="G166" s="53"/>
      <c r="H166" s="157">
        <f>SUM(H139:H165)</f>
        <v>380218.06999999995</v>
      </c>
      <c r="I166" s="53"/>
      <c r="J166" s="157">
        <f>SUM(J139:J165)</f>
        <v>380218.06999999995</v>
      </c>
      <c r="K166" s="29"/>
      <c r="L166" s="35"/>
      <c r="M166" s="5"/>
      <c r="N166" s="53"/>
      <c r="O166" s="6"/>
    </row>
    <row r="167" spans="1:15" ht="13.95" customHeight="1" x14ac:dyDescent="0.25">
      <c r="A167" s="133" t="s">
        <v>44</v>
      </c>
      <c r="B167" s="128" t="s">
        <v>5</v>
      </c>
      <c r="C167" s="158">
        <v>34154.78</v>
      </c>
      <c r="D167" s="159">
        <v>0</v>
      </c>
      <c r="E167" s="159">
        <f t="shared" ref="E167:E178" si="37">C167-D167</f>
        <v>34154.78</v>
      </c>
      <c r="F167" s="104" t="s">
        <v>212</v>
      </c>
      <c r="G167" s="53">
        <v>45333</v>
      </c>
      <c r="H167" s="170">
        <f t="shared" ref="H167:H178" si="38">+C167</f>
        <v>34154.78</v>
      </c>
      <c r="I167" s="53">
        <v>45306</v>
      </c>
      <c r="J167" s="158">
        <f t="shared" ref="J167:J178" si="39">E167</f>
        <v>34154.78</v>
      </c>
      <c r="K167" s="89">
        <v>118095027</v>
      </c>
      <c r="L167" s="52" t="s">
        <v>259</v>
      </c>
      <c r="M167" s="70" t="s">
        <v>213</v>
      </c>
      <c r="N167" s="53">
        <v>45306</v>
      </c>
      <c r="O167" s="6"/>
    </row>
    <row r="168" spans="1:15" ht="13.95" customHeight="1" x14ac:dyDescent="0.25">
      <c r="A168" s="134"/>
      <c r="B168" s="129"/>
      <c r="C168" s="158">
        <v>23738.49</v>
      </c>
      <c r="D168" s="158">
        <v>0</v>
      </c>
      <c r="E168" s="159">
        <f t="shared" si="37"/>
        <v>23738.49</v>
      </c>
      <c r="F168" s="104" t="s">
        <v>214</v>
      </c>
      <c r="G168" s="53">
        <v>45333</v>
      </c>
      <c r="H168" s="170">
        <f t="shared" si="38"/>
        <v>23738.49</v>
      </c>
      <c r="I168" s="53">
        <v>45306</v>
      </c>
      <c r="J168" s="158">
        <f t="shared" si="39"/>
        <v>23738.49</v>
      </c>
      <c r="K168" s="89">
        <v>118095027</v>
      </c>
      <c r="L168" s="52" t="s">
        <v>259</v>
      </c>
      <c r="M168" s="70" t="s">
        <v>213</v>
      </c>
      <c r="N168" s="53">
        <v>45306</v>
      </c>
      <c r="O168" s="6"/>
    </row>
    <row r="169" spans="1:15" x14ac:dyDescent="0.25">
      <c r="A169" s="134"/>
      <c r="B169" s="128" t="s">
        <v>6</v>
      </c>
      <c r="C169" s="159">
        <v>38940.29</v>
      </c>
      <c r="D169" s="159">
        <v>0</v>
      </c>
      <c r="E169" s="159">
        <f t="shared" si="37"/>
        <v>38940.29</v>
      </c>
      <c r="F169" s="104" t="s">
        <v>215</v>
      </c>
      <c r="G169" s="53">
        <v>45384</v>
      </c>
      <c r="H169" s="170">
        <f t="shared" si="38"/>
        <v>38940.29</v>
      </c>
      <c r="I169" s="53">
        <v>45337</v>
      </c>
      <c r="J169" s="158">
        <f t="shared" si="39"/>
        <v>38940.29</v>
      </c>
      <c r="K169" s="89">
        <v>118095027</v>
      </c>
      <c r="L169" s="52" t="s">
        <v>259</v>
      </c>
      <c r="M169" s="62" t="s">
        <v>216</v>
      </c>
      <c r="N169" s="53">
        <v>45337</v>
      </c>
      <c r="O169" s="6"/>
    </row>
    <row r="170" spans="1:15" x14ac:dyDescent="0.25">
      <c r="A170" s="134"/>
      <c r="B170" s="129"/>
      <c r="C170" s="158">
        <v>27849.91</v>
      </c>
      <c r="D170" s="158">
        <v>0</v>
      </c>
      <c r="E170" s="159">
        <f t="shared" si="37"/>
        <v>27849.91</v>
      </c>
      <c r="F170" s="104" t="s">
        <v>217</v>
      </c>
      <c r="G170" s="53">
        <v>45384</v>
      </c>
      <c r="H170" s="170">
        <f t="shared" si="38"/>
        <v>27849.91</v>
      </c>
      <c r="I170" s="53">
        <v>45337</v>
      </c>
      <c r="J170" s="158">
        <f t="shared" si="39"/>
        <v>27849.91</v>
      </c>
      <c r="K170" s="89">
        <v>118095027</v>
      </c>
      <c r="L170" s="52" t="s">
        <v>259</v>
      </c>
      <c r="M170" s="62" t="s">
        <v>216</v>
      </c>
      <c r="N170" s="53">
        <v>45337</v>
      </c>
      <c r="O170" s="6"/>
    </row>
    <row r="171" spans="1:15" x14ac:dyDescent="0.25">
      <c r="A171" s="134"/>
      <c r="B171" s="128" t="s">
        <v>7</v>
      </c>
      <c r="C171" s="158">
        <v>36614.14</v>
      </c>
      <c r="D171" s="158">
        <v>0</v>
      </c>
      <c r="E171" s="159">
        <f t="shared" si="37"/>
        <v>36614.14</v>
      </c>
      <c r="F171" s="104" t="s">
        <v>218</v>
      </c>
      <c r="G171" s="53">
        <v>45384</v>
      </c>
      <c r="H171" s="170">
        <f t="shared" si="38"/>
        <v>36614.14</v>
      </c>
      <c r="I171" s="53">
        <v>45366</v>
      </c>
      <c r="J171" s="158">
        <f t="shared" si="39"/>
        <v>36614.14</v>
      </c>
      <c r="K171" s="89">
        <v>118095027</v>
      </c>
      <c r="L171" s="52" t="s">
        <v>259</v>
      </c>
      <c r="M171" s="62" t="s">
        <v>219</v>
      </c>
      <c r="N171" s="53">
        <v>45366</v>
      </c>
      <c r="O171" s="6"/>
    </row>
    <row r="172" spans="1:15" x14ac:dyDescent="0.25">
      <c r="A172" s="134"/>
      <c r="B172" s="129"/>
      <c r="C172" s="159">
        <v>30553.72</v>
      </c>
      <c r="D172" s="159">
        <v>0</v>
      </c>
      <c r="E172" s="159">
        <f t="shared" si="37"/>
        <v>30553.72</v>
      </c>
      <c r="F172" s="104" t="s">
        <v>220</v>
      </c>
      <c r="G172" s="53">
        <v>45384</v>
      </c>
      <c r="H172" s="170">
        <f t="shared" si="38"/>
        <v>30553.72</v>
      </c>
      <c r="I172" s="53">
        <v>45366</v>
      </c>
      <c r="J172" s="158">
        <f t="shared" si="39"/>
        <v>30553.72</v>
      </c>
      <c r="K172" s="89">
        <v>118095027</v>
      </c>
      <c r="L172" s="52" t="s">
        <v>259</v>
      </c>
      <c r="M172" s="62" t="s">
        <v>219</v>
      </c>
      <c r="N172" s="53">
        <v>45366</v>
      </c>
      <c r="O172" s="6"/>
    </row>
    <row r="173" spans="1:15" x14ac:dyDescent="0.25">
      <c r="A173" s="134"/>
      <c r="B173" s="128" t="s">
        <v>8</v>
      </c>
      <c r="C173" s="158">
        <v>32122.92</v>
      </c>
      <c r="D173" s="158">
        <v>0</v>
      </c>
      <c r="E173" s="159">
        <f t="shared" si="37"/>
        <v>32122.92</v>
      </c>
      <c r="F173" s="104" t="s">
        <v>221</v>
      </c>
      <c r="G173" s="53">
        <v>45421</v>
      </c>
      <c r="H173" s="170">
        <f t="shared" si="38"/>
        <v>32122.92</v>
      </c>
      <c r="I173" s="53">
        <v>45397</v>
      </c>
      <c r="J173" s="158">
        <f t="shared" si="39"/>
        <v>32122.92</v>
      </c>
      <c r="K173" s="89">
        <v>118095027</v>
      </c>
      <c r="L173" s="52" t="s">
        <v>259</v>
      </c>
      <c r="M173" s="62" t="s">
        <v>222</v>
      </c>
      <c r="N173" s="53">
        <v>45397</v>
      </c>
      <c r="O173" s="6"/>
    </row>
    <row r="174" spans="1:15" x14ac:dyDescent="0.25">
      <c r="A174" s="134"/>
      <c r="B174" s="129"/>
      <c r="C174" s="159">
        <v>24999.89</v>
      </c>
      <c r="D174" s="159">
        <v>0</v>
      </c>
      <c r="E174" s="159">
        <f t="shared" si="37"/>
        <v>24999.89</v>
      </c>
      <c r="F174" s="104" t="s">
        <v>223</v>
      </c>
      <c r="G174" s="53">
        <v>45421</v>
      </c>
      <c r="H174" s="170">
        <f t="shared" si="38"/>
        <v>24999.89</v>
      </c>
      <c r="I174" s="53">
        <v>45397</v>
      </c>
      <c r="J174" s="158">
        <f t="shared" si="39"/>
        <v>24999.89</v>
      </c>
      <c r="K174" s="89">
        <v>118095027</v>
      </c>
      <c r="L174" s="52" t="s">
        <v>259</v>
      </c>
      <c r="M174" s="62" t="s">
        <v>222</v>
      </c>
      <c r="N174" s="53">
        <v>45397</v>
      </c>
      <c r="O174" s="6"/>
    </row>
    <row r="175" spans="1:15" x14ac:dyDescent="0.25">
      <c r="A175" s="134"/>
      <c r="B175" s="128" t="s">
        <v>9</v>
      </c>
      <c r="C175" s="158">
        <v>44633.74</v>
      </c>
      <c r="D175" s="158">
        <v>0</v>
      </c>
      <c r="E175" s="159">
        <f t="shared" si="37"/>
        <v>44633.74</v>
      </c>
      <c r="F175" s="104" t="s">
        <v>224</v>
      </c>
      <c r="G175" s="53">
        <v>45454</v>
      </c>
      <c r="H175" s="170">
        <f t="shared" si="38"/>
        <v>44633.74</v>
      </c>
      <c r="I175" s="53">
        <v>45427</v>
      </c>
      <c r="J175" s="158">
        <f t="shared" si="39"/>
        <v>44633.74</v>
      </c>
      <c r="K175" s="89">
        <v>118095027</v>
      </c>
      <c r="L175" s="52" t="s">
        <v>259</v>
      </c>
      <c r="M175" s="62" t="s">
        <v>225</v>
      </c>
      <c r="N175" s="53">
        <v>45427</v>
      </c>
      <c r="O175" s="6"/>
    </row>
    <row r="176" spans="1:15" x14ac:dyDescent="0.25">
      <c r="A176" s="134"/>
      <c r="B176" s="129"/>
      <c r="C176" s="159">
        <v>34223.74</v>
      </c>
      <c r="D176" s="159">
        <v>0</v>
      </c>
      <c r="E176" s="159">
        <f t="shared" si="37"/>
        <v>34223.74</v>
      </c>
      <c r="F176" s="104" t="s">
        <v>226</v>
      </c>
      <c r="G176" s="53">
        <v>45454</v>
      </c>
      <c r="H176" s="170">
        <f t="shared" si="38"/>
        <v>34223.74</v>
      </c>
      <c r="I176" s="53">
        <v>45427</v>
      </c>
      <c r="J176" s="158">
        <f t="shared" si="39"/>
        <v>34223.74</v>
      </c>
      <c r="K176" s="89">
        <v>118095027</v>
      </c>
      <c r="L176" s="52" t="s">
        <v>259</v>
      </c>
      <c r="M176" s="62" t="s">
        <v>225</v>
      </c>
      <c r="N176" s="53">
        <v>45427</v>
      </c>
      <c r="O176" s="6"/>
    </row>
    <row r="177" spans="1:15" x14ac:dyDescent="0.25">
      <c r="A177" s="134"/>
      <c r="B177" s="128" t="s">
        <v>25</v>
      </c>
      <c r="C177" s="158">
        <v>42753.82</v>
      </c>
      <c r="D177" s="158">
        <v>0</v>
      </c>
      <c r="E177" s="159">
        <f t="shared" si="37"/>
        <v>42753.82</v>
      </c>
      <c r="F177" s="104" t="s">
        <v>227</v>
      </c>
      <c r="G177" s="53">
        <v>45462</v>
      </c>
      <c r="H177" s="170">
        <f t="shared" si="38"/>
        <v>42753.82</v>
      </c>
      <c r="I177" s="53">
        <v>45457</v>
      </c>
      <c r="J177" s="158">
        <f t="shared" si="39"/>
        <v>42753.82</v>
      </c>
      <c r="K177" s="89">
        <v>118095027</v>
      </c>
      <c r="L177" s="52" t="s">
        <v>259</v>
      </c>
      <c r="M177" s="62" t="s">
        <v>228</v>
      </c>
      <c r="N177" s="53">
        <v>45457</v>
      </c>
      <c r="O177" s="6"/>
    </row>
    <row r="178" spans="1:15" x14ac:dyDescent="0.25">
      <c r="A178" s="134"/>
      <c r="B178" s="129"/>
      <c r="C178" s="159">
        <v>34634.82</v>
      </c>
      <c r="D178" s="159">
        <v>0</v>
      </c>
      <c r="E178" s="159">
        <f t="shared" si="37"/>
        <v>34634.82</v>
      </c>
      <c r="F178" s="104" t="s">
        <v>229</v>
      </c>
      <c r="G178" s="53">
        <v>45462</v>
      </c>
      <c r="H178" s="170">
        <f t="shared" si="38"/>
        <v>34634.82</v>
      </c>
      <c r="I178" s="53">
        <v>45457</v>
      </c>
      <c r="J178" s="158">
        <f t="shared" si="39"/>
        <v>34634.82</v>
      </c>
      <c r="K178" s="89">
        <v>118095027</v>
      </c>
      <c r="L178" s="52" t="s">
        <v>259</v>
      </c>
      <c r="M178" s="62" t="s">
        <v>228</v>
      </c>
      <c r="N178" s="53">
        <v>45457</v>
      </c>
      <c r="O178" s="6"/>
    </row>
    <row r="179" spans="1:15" ht="14.4" customHeight="1" x14ac:dyDescent="0.25">
      <c r="A179" s="134"/>
      <c r="B179" s="128" t="s">
        <v>26</v>
      </c>
      <c r="C179" s="159">
        <v>42894.52</v>
      </c>
      <c r="D179" s="159">
        <v>0</v>
      </c>
      <c r="E179" s="159">
        <f>C179-D179</f>
        <v>42894.52</v>
      </c>
      <c r="F179" s="115" t="s">
        <v>313</v>
      </c>
      <c r="G179" s="53">
        <v>45509</v>
      </c>
      <c r="H179" s="159">
        <f>+C179</f>
        <v>42894.52</v>
      </c>
      <c r="I179" s="53">
        <v>45488</v>
      </c>
      <c r="J179" s="159">
        <f>E179</f>
        <v>42894.52</v>
      </c>
      <c r="K179" s="87">
        <v>118095027</v>
      </c>
      <c r="L179" s="52" t="s">
        <v>259</v>
      </c>
      <c r="M179" s="117" t="s">
        <v>314</v>
      </c>
      <c r="N179" s="53">
        <v>45488</v>
      </c>
      <c r="O179" s="6"/>
    </row>
    <row r="180" spans="1:15" x14ac:dyDescent="0.25">
      <c r="A180" s="134"/>
      <c r="B180" s="129"/>
      <c r="C180" s="159">
        <v>32002.27</v>
      </c>
      <c r="D180" s="159">
        <v>0</v>
      </c>
      <c r="E180" s="159">
        <f>C180-D180</f>
        <v>32002.27</v>
      </c>
      <c r="F180" s="115" t="s">
        <v>315</v>
      </c>
      <c r="G180" s="53">
        <v>45509</v>
      </c>
      <c r="H180" s="159">
        <f>+C180</f>
        <v>32002.27</v>
      </c>
      <c r="I180" s="53">
        <v>45488</v>
      </c>
      <c r="J180" s="159">
        <f>E180</f>
        <v>32002.27</v>
      </c>
      <c r="K180" s="87">
        <v>118095027</v>
      </c>
      <c r="L180" s="52" t="s">
        <v>259</v>
      </c>
      <c r="M180" s="117" t="s">
        <v>314</v>
      </c>
      <c r="N180" s="53">
        <v>45488</v>
      </c>
      <c r="O180" s="6"/>
    </row>
    <row r="181" spans="1:15" ht="14.4" customHeight="1" x14ac:dyDescent="0.25">
      <c r="A181" s="134"/>
      <c r="B181" s="128" t="s">
        <v>27</v>
      </c>
      <c r="C181" s="159">
        <v>39133.730000000003</v>
      </c>
      <c r="D181" s="159">
        <v>0</v>
      </c>
      <c r="E181" s="159">
        <f>C181-D181</f>
        <v>39133.730000000003</v>
      </c>
      <c r="F181" s="115" t="s">
        <v>316</v>
      </c>
      <c r="G181" s="53">
        <v>45523</v>
      </c>
      <c r="H181" s="159">
        <f>+C181</f>
        <v>39133.730000000003</v>
      </c>
      <c r="I181" s="53">
        <v>45519</v>
      </c>
      <c r="J181" s="159">
        <f>E181</f>
        <v>39133.730000000003</v>
      </c>
      <c r="K181" s="87">
        <v>118095027</v>
      </c>
      <c r="L181" s="52" t="s">
        <v>259</v>
      </c>
      <c r="M181" s="117" t="s">
        <v>317</v>
      </c>
      <c r="N181" s="53">
        <v>45519</v>
      </c>
      <c r="O181" s="6"/>
    </row>
    <row r="182" spans="1:15" x14ac:dyDescent="0.25">
      <c r="A182" s="134"/>
      <c r="B182" s="129"/>
      <c r="C182" s="159">
        <v>26645.96</v>
      </c>
      <c r="D182" s="159">
        <v>0</v>
      </c>
      <c r="E182" s="159">
        <f>C182-D182</f>
        <v>26645.96</v>
      </c>
      <c r="F182" s="115" t="s">
        <v>318</v>
      </c>
      <c r="G182" s="53">
        <v>45523</v>
      </c>
      <c r="H182" s="159">
        <f>+C182</f>
        <v>26645.96</v>
      </c>
      <c r="I182" s="53">
        <v>45519</v>
      </c>
      <c r="J182" s="159">
        <f>E182</f>
        <v>26645.96</v>
      </c>
      <c r="K182" s="87">
        <v>118095027</v>
      </c>
      <c r="L182" s="52" t="s">
        <v>259</v>
      </c>
      <c r="M182" s="117" t="s">
        <v>317</v>
      </c>
      <c r="N182" s="53">
        <v>45519</v>
      </c>
      <c r="O182" s="6"/>
    </row>
    <row r="183" spans="1:15" ht="14.4" customHeight="1" x14ac:dyDescent="0.25">
      <c r="A183" s="134"/>
      <c r="B183" s="128" t="s">
        <v>28</v>
      </c>
      <c r="C183" s="159">
        <v>43782.97</v>
      </c>
      <c r="D183" s="159">
        <v>0</v>
      </c>
      <c r="E183" s="159">
        <f t="shared" ref="E183:E184" si="40">C183-D183</f>
        <v>43782.97</v>
      </c>
      <c r="F183" s="115" t="s">
        <v>319</v>
      </c>
      <c r="G183" s="53">
        <v>45546</v>
      </c>
      <c r="H183" s="159">
        <f t="shared" ref="H183:H184" si="41">+C183</f>
        <v>43782.97</v>
      </c>
      <c r="I183" s="53">
        <v>45548</v>
      </c>
      <c r="J183" s="159">
        <f t="shared" ref="J183:J184" si="42">E183</f>
        <v>43782.97</v>
      </c>
      <c r="K183" s="87">
        <v>118095027</v>
      </c>
      <c r="L183" s="52" t="s">
        <v>259</v>
      </c>
      <c r="M183" s="117" t="s">
        <v>320</v>
      </c>
      <c r="N183" s="53">
        <v>45548</v>
      </c>
      <c r="O183" s="6"/>
    </row>
    <row r="184" spans="1:15" x14ac:dyDescent="0.25">
      <c r="A184" s="134"/>
      <c r="B184" s="129"/>
      <c r="C184" s="159">
        <v>31305.17</v>
      </c>
      <c r="D184" s="159">
        <v>0</v>
      </c>
      <c r="E184" s="159">
        <f t="shared" si="40"/>
        <v>31305.17</v>
      </c>
      <c r="F184" s="115" t="s">
        <v>321</v>
      </c>
      <c r="G184" s="53">
        <v>45547</v>
      </c>
      <c r="H184" s="159">
        <f t="shared" si="41"/>
        <v>31305.17</v>
      </c>
      <c r="I184" s="53">
        <v>45548</v>
      </c>
      <c r="J184" s="159">
        <f t="shared" si="42"/>
        <v>31305.17</v>
      </c>
      <c r="K184" s="87">
        <v>118095027</v>
      </c>
      <c r="L184" s="52" t="s">
        <v>259</v>
      </c>
      <c r="M184" s="117" t="s">
        <v>320</v>
      </c>
      <c r="N184" s="53">
        <v>45548</v>
      </c>
      <c r="O184" s="6"/>
    </row>
    <row r="185" spans="1:15" ht="14.4" customHeight="1" x14ac:dyDescent="0.25">
      <c r="A185" s="134"/>
      <c r="B185" s="128" t="s">
        <v>29</v>
      </c>
      <c r="C185" s="161">
        <v>8408.73</v>
      </c>
      <c r="D185" s="161">
        <v>0</v>
      </c>
      <c r="E185" s="160">
        <f t="shared" ref="E185:E191" si="43">C185-D185</f>
        <v>8408.73</v>
      </c>
      <c r="F185" s="108" t="s">
        <v>84</v>
      </c>
      <c r="G185" s="53">
        <v>45594</v>
      </c>
      <c r="H185" s="168">
        <v>8408.73</v>
      </c>
      <c r="I185" s="53">
        <v>45581</v>
      </c>
      <c r="J185" s="166">
        <v>8408.73</v>
      </c>
      <c r="K185" s="78" t="s">
        <v>251</v>
      </c>
      <c r="L185" s="52" t="s">
        <v>259</v>
      </c>
      <c r="M185" s="88" t="s">
        <v>252</v>
      </c>
      <c r="N185" s="53">
        <v>45581</v>
      </c>
      <c r="O185" s="6"/>
    </row>
    <row r="186" spans="1:15" x14ac:dyDescent="0.25">
      <c r="A186" s="134"/>
      <c r="B186" s="129"/>
      <c r="C186" s="161">
        <v>6068.87</v>
      </c>
      <c r="D186" s="161">
        <v>0</v>
      </c>
      <c r="E186" s="160">
        <f t="shared" si="43"/>
        <v>6068.87</v>
      </c>
      <c r="F186" s="108" t="s">
        <v>85</v>
      </c>
      <c r="G186" s="53">
        <v>45594</v>
      </c>
      <c r="H186" s="168">
        <v>6068.87</v>
      </c>
      <c r="I186" s="53">
        <v>45581</v>
      </c>
      <c r="J186" s="166">
        <v>6068.87</v>
      </c>
      <c r="K186" s="78" t="s">
        <v>251</v>
      </c>
      <c r="L186" s="52" t="s">
        <v>259</v>
      </c>
      <c r="M186" s="88" t="s">
        <v>252</v>
      </c>
      <c r="N186" s="53">
        <v>45581</v>
      </c>
      <c r="O186" s="6"/>
    </row>
    <row r="187" spans="1:15" x14ac:dyDescent="0.25">
      <c r="A187" s="134"/>
      <c r="B187" s="128" t="s">
        <v>30</v>
      </c>
      <c r="C187" s="161">
        <v>39643.040000000001</v>
      </c>
      <c r="D187" s="161">
        <v>0</v>
      </c>
      <c r="E187" s="160">
        <f t="shared" si="43"/>
        <v>39643.040000000001</v>
      </c>
      <c r="F187" s="108" t="s">
        <v>80</v>
      </c>
      <c r="G187" s="53">
        <v>45614</v>
      </c>
      <c r="H187" s="168">
        <v>39643.040000000001</v>
      </c>
      <c r="I187" s="53">
        <v>45611</v>
      </c>
      <c r="J187" s="166">
        <v>39643.040000000001</v>
      </c>
      <c r="K187" s="78" t="s">
        <v>251</v>
      </c>
      <c r="L187" s="52" t="s">
        <v>259</v>
      </c>
      <c r="M187" s="88" t="s">
        <v>253</v>
      </c>
      <c r="N187" s="53">
        <v>45611</v>
      </c>
      <c r="O187" s="6"/>
    </row>
    <row r="188" spans="1:15" x14ac:dyDescent="0.25">
      <c r="A188" s="134"/>
      <c r="B188" s="130"/>
      <c r="C188" s="161">
        <v>26890.27</v>
      </c>
      <c r="D188" s="161">
        <v>0</v>
      </c>
      <c r="E188" s="160">
        <f t="shared" si="43"/>
        <v>26890.27</v>
      </c>
      <c r="F188" s="108" t="s">
        <v>82</v>
      </c>
      <c r="G188" s="53">
        <v>45614</v>
      </c>
      <c r="H188" s="168">
        <v>26890.27</v>
      </c>
      <c r="I188" s="53">
        <v>45611</v>
      </c>
      <c r="J188" s="168">
        <v>26890.27</v>
      </c>
      <c r="K188" s="78" t="s">
        <v>251</v>
      </c>
      <c r="L188" s="52" t="s">
        <v>259</v>
      </c>
      <c r="M188" s="88" t="s">
        <v>253</v>
      </c>
      <c r="N188" s="53">
        <v>45611</v>
      </c>
      <c r="O188" s="6"/>
    </row>
    <row r="189" spans="1:15" x14ac:dyDescent="0.25">
      <c r="A189" s="134"/>
      <c r="B189" s="130"/>
      <c r="C189" s="161">
        <v>16812</v>
      </c>
      <c r="D189" s="161">
        <v>0</v>
      </c>
      <c r="E189" s="160">
        <f t="shared" si="43"/>
        <v>16812</v>
      </c>
      <c r="F189" s="108" t="s">
        <v>88</v>
      </c>
      <c r="G189" s="53">
        <v>45623</v>
      </c>
      <c r="H189" s="168">
        <v>16812</v>
      </c>
      <c r="I189" s="53">
        <v>45622</v>
      </c>
      <c r="J189" s="168">
        <v>16812</v>
      </c>
      <c r="K189" s="78" t="s">
        <v>251</v>
      </c>
      <c r="L189" s="52" t="s">
        <v>259</v>
      </c>
      <c r="M189" s="88" t="s">
        <v>254</v>
      </c>
      <c r="N189" s="53">
        <v>45611</v>
      </c>
      <c r="O189" s="6"/>
    </row>
    <row r="190" spans="1:15" x14ac:dyDescent="0.25">
      <c r="A190" s="134"/>
      <c r="B190" s="129"/>
      <c r="C190" s="161">
        <v>12137.75</v>
      </c>
      <c r="D190" s="161">
        <v>0</v>
      </c>
      <c r="E190" s="160">
        <f t="shared" si="43"/>
        <v>12137.75</v>
      </c>
      <c r="F190" s="108" t="s">
        <v>90</v>
      </c>
      <c r="G190" s="53">
        <v>45623</v>
      </c>
      <c r="H190" s="168">
        <v>12137.75</v>
      </c>
      <c r="I190" s="53">
        <v>45622</v>
      </c>
      <c r="J190" s="168">
        <v>12137.75</v>
      </c>
      <c r="K190" s="78" t="s">
        <v>251</v>
      </c>
      <c r="L190" s="52" t="s">
        <v>259</v>
      </c>
      <c r="M190" s="88" t="s">
        <v>254</v>
      </c>
      <c r="N190" s="53">
        <v>45611</v>
      </c>
      <c r="O190" s="6"/>
    </row>
    <row r="191" spans="1:15" x14ac:dyDescent="0.25">
      <c r="A191" s="134"/>
      <c r="B191" s="128" t="s">
        <v>31</v>
      </c>
      <c r="C191" s="161">
        <v>56897.06</v>
      </c>
      <c r="D191" s="161">
        <v>0</v>
      </c>
      <c r="E191" s="161">
        <f t="shared" si="43"/>
        <v>56897.06</v>
      </c>
      <c r="F191" s="108" t="s">
        <v>103</v>
      </c>
      <c r="G191" s="53">
        <v>45639</v>
      </c>
      <c r="H191" s="168">
        <v>56897.06</v>
      </c>
      <c r="I191" s="53">
        <v>45639</v>
      </c>
      <c r="J191" s="168">
        <v>56897.06</v>
      </c>
      <c r="K191" s="78" t="s">
        <v>251</v>
      </c>
      <c r="L191" s="52" t="s">
        <v>259</v>
      </c>
      <c r="M191" s="88" t="s">
        <v>255</v>
      </c>
      <c r="N191" s="53">
        <v>45639</v>
      </c>
      <c r="O191" s="6"/>
    </row>
    <row r="192" spans="1:15" x14ac:dyDescent="0.25">
      <c r="A192" s="135"/>
      <c r="B192" s="129"/>
      <c r="C192" s="161">
        <v>38861.050000000003</v>
      </c>
      <c r="D192" s="161">
        <v>0</v>
      </c>
      <c r="E192" s="161">
        <v>38861.050000000003</v>
      </c>
      <c r="F192" s="108" t="s">
        <v>105</v>
      </c>
      <c r="G192" s="53">
        <v>45639</v>
      </c>
      <c r="H192" s="168">
        <v>38861.050000000003</v>
      </c>
      <c r="I192" s="53">
        <v>45639</v>
      </c>
      <c r="J192" s="168">
        <v>38861.050000000003</v>
      </c>
      <c r="K192" s="78" t="s">
        <v>251</v>
      </c>
      <c r="L192" s="52" t="s">
        <v>259</v>
      </c>
      <c r="M192" s="88" t="s">
        <v>255</v>
      </c>
      <c r="N192" s="53">
        <v>45639</v>
      </c>
      <c r="O192" s="6"/>
    </row>
    <row r="193" spans="1:15" x14ac:dyDescent="0.25">
      <c r="A193" s="137" t="s">
        <v>45</v>
      </c>
      <c r="B193" s="138"/>
      <c r="C193" s="157">
        <f>SUM(C167:C192)</f>
        <v>826703.65000000014</v>
      </c>
      <c r="D193" s="157">
        <f t="shared" ref="D193:E193" si="44">SUM(D167:D192)</f>
        <v>0</v>
      </c>
      <c r="E193" s="157">
        <f t="shared" si="44"/>
        <v>826703.65000000014</v>
      </c>
      <c r="F193" s="107"/>
      <c r="G193" s="53"/>
      <c r="H193" s="167">
        <f>SUM(H167:H192)</f>
        <v>826703.65000000014</v>
      </c>
      <c r="I193" s="53"/>
      <c r="J193" s="167">
        <f>SUM(J167:J192)</f>
        <v>826703.65000000014</v>
      </c>
      <c r="K193" s="29"/>
      <c r="L193" s="35"/>
      <c r="M193" s="5"/>
      <c r="N193" s="53"/>
      <c r="O193" s="6"/>
    </row>
    <row r="194" spans="1:15" x14ac:dyDescent="0.25">
      <c r="A194" s="133" t="s">
        <v>322</v>
      </c>
      <c r="B194" s="50" t="s">
        <v>5</v>
      </c>
      <c r="C194" s="158">
        <v>903.37</v>
      </c>
      <c r="D194" s="159">
        <v>0</v>
      </c>
      <c r="E194" s="159">
        <f t="shared" ref="E194:E208" si="45">C194-D194</f>
        <v>903.37</v>
      </c>
      <c r="F194" s="104" t="s">
        <v>200</v>
      </c>
      <c r="G194" s="53">
        <v>45333</v>
      </c>
      <c r="H194" s="158">
        <f t="shared" ref="H194:H208" si="46">+C194</f>
        <v>903.37</v>
      </c>
      <c r="I194" s="53">
        <v>45320</v>
      </c>
      <c r="J194" s="158">
        <f t="shared" ref="J194:J202" si="47">E194</f>
        <v>903.37</v>
      </c>
      <c r="K194" s="89">
        <v>118095027</v>
      </c>
      <c r="L194" s="52" t="s">
        <v>259</v>
      </c>
      <c r="M194" s="70" t="s">
        <v>186</v>
      </c>
      <c r="N194" s="53">
        <v>45320</v>
      </c>
      <c r="O194" s="7"/>
    </row>
    <row r="195" spans="1:15" x14ac:dyDescent="0.25">
      <c r="A195" s="134"/>
      <c r="B195" s="50" t="s">
        <v>6</v>
      </c>
      <c r="C195" s="159">
        <v>552.13</v>
      </c>
      <c r="D195" s="159">
        <v>0</v>
      </c>
      <c r="E195" s="159">
        <f t="shared" si="45"/>
        <v>552.13</v>
      </c>
      <c r="F195" s="104" t="s">
        <v>201</v>
      </c>
      <c r="G195" s="53">
        <v>45384</v>
      </c>
      <c r="H195" s="158">
        <f t="shared" si="46"/>
        <v>552.13</v>
      </c>
      <c r="I195" s="53">
        <v>45350</v>
      </c>
      <c r="J195" s="158">
        <f t="shared" si="47"/>
        <v>552.13</v>
      </c>
      <c r="K195" s="89">
        <v>118095027</v>
      </c>
      <c r="L195" s="52" t="s">
        <v>259</v>
      </c>
      <c r="M195" s="62" t="s">
        <v>189</v>
      </c>
      <c r="N195" s="53">
        <v>45350</v>
      </c>
      <c r="O195" s="7"/>
    </row>
    <row r="196" spans="1:15" x14ac:dyDescent="0.25">
      <c r="A196" s="134"/>
      <c r="B196" s="128" t="s">
        <v>7</v>
      </c>
      <c r="C196" s="159">
        <v>165417</v>
      </c>
      <c r="D196" s="159">
        <v>0</v>
      </c>
      <c r="E196" s="159">
        <f t="shared" si="45"/>
        <v>165417</v>
      </c>
      <c r="F196" s="104" t="s">
        <v>202</v>
      </c>
      <c r="G196" s="53">
        <v>45355</v>
      </c>
      <c r="H196" s="158">
        <f t="shared" si="46"/>
        <v>165417</v>
      </c>
      <c r="I196" s="53">
        <v>45352</v>
      </c>
      <c r="J196" s="158">
        <f t="shared" si="47"/>
        <v>165417</v>
      </c>
      <c r="K196" s="89">
        <v>118095027</v>
      </c>
      <c r="L196" s="52" t="s">
        <v>259</v>
      </c>
      <c r="M196" s="62" t="s">
        <v>203</v>
      </c>
      <c r="N196" s="53">
        <v>45352</v>
      </c>
      <c r="O196" s="7"/>
    </row>
    <row r="197" spans="1:15" x14ac:dyDescent="0.25">
      <c r="A197" s="134"/>
      <c r="B197" s="129"/>
      <c r="C197" s="158">
        <v>1679.01</v>
      </c>
      <c r="D197" s="158">
        <v>0</v>
      </c>
      <c r="E197" s="159">
        <f t="shared" si="45"/>
        <v>1679.01</v>
      </c>
      <c r="F197" s="104" t="s">
        <v>204</v>
      </c>
      <c r="G197" s="53">
        <v>45384</v>
      </c>
      <c r="H197" s="158">
        <f t="shared" si="46"/>
        <v>1679.01</v>
      </c>
      <c r="I197" s="53">
        <v>45377</v>
      </c>
      <c r="J197" s="158">
        <f t="shared" si="47"/>
        <v>1679.01</v>
      </c>
      <c r="K197" s="89">
        <v>118095027</v>
      </c>
      <c r="L197" s="52" t="s">
        <v>259</v>
      </c>
      <c r="M197" s="62" t="s">
        <v>191</v>
      </c>
      <c r="N197" s="53">
        <v>45377</v>
      </c>
      <c r="O197" s="7"/>
    </row>
    <row r="198" spans="1:15" x14ac:dyDescent="0.25">
      <c r="A198" s="134"/>
      <c r="B198" s="50" t="s">
        <v>8</v>
      </c>
      <c r="C198" s="158">
        <v>357.09</v>
      </c>
      <c r="D198" s="158">
        <v>0</v>
      </c>
      <c r="E198" s="159">
        <f t="shared" si="45"/>
        <v>357.09</v>
      </c>
      <c r="F198" s="104" t="s">
        <v>205</v>
      </c>
      <c r="G198" s="53">
        <v>45421</v>
      </c>
      <c r="H198" s="158">
        <f t="shared" si="46"/>
        <v>357.09</v>
      </c>
      <c r="I198" s="53">
        <v>45411</v>
      </c>
      <c r="J198" s="158">
        <f t="shared" si="47"/>
        <v>357.09</v>
      </c>
      <c r="K198" s="89">
        <v>118095027</v>
      </c>
      <c r="L198" s="52" t="s">
        <v>259</v>
      </c>
      <c r="M198" s="62" t="s">
        <v>193</v>
      </c>
      <c r="N198" s="53">
        <v>45411</v>
      </c>
      <c r="O198" s="7"/>
    </row>
    <row r="199" spans="1:15" x14ac:dyDescent="0.25">
      <c r="A199" s="134"/>
      <c r="B199" s="128" t="s">
        <v>9</v>
      </c>
      <c r="C199" s="158">
        <v>68366</v>
      </c>
      <c r="D199" s="158">
        <v>0</v>
      </c>
      <c r="E199" s="159">
        <f t="shared" si="45"/>
        <v>68366</v>
      </c>
      <c r="F199" s="104" t="s">
        <v>206</v>
      </c>
      <c r="G199" s="53">
        <v>45418</v>
      </c>
      <c r="H199" s="158">
        <f t="shared" si="46"/>
        <v>68366</v>
      </c>
      <c r="I199" s="53">
        <v>45414</v>
      </c>
      <c r="J199" s="158">
        <f t="shared" si="47"/>
        <v>68366</v>
      </c>
      <c r="K199" s="89">
        <v>118095027</v>
      </c>
      <c r="L199" s="52" t="s">
        <v>259</v>
      </c>
      <c r="M199" s="62" t="s">
        <v>207</v>
      </c>
      <c r="N199" s="53">
        <v>45414</v>
      </c>
      <c r="O199" s="7"/>
    </row>
    <row r="200" spans="1:15" x14ac:dyDescent="0.25">
      <c r="A200" s="134"/>
      <c r="B200" s="129"/>
      <c r="C200" s="159">
        <v>2137.42</v>
      </c>
      <c r="D200" s="159">
        <v>0</v>
      </c>
      <c r="E200" s="159">
        <f t="shared" si="45"/>
        <v>2137.42</v>
      </c>
      <c r="F200" s="104" t="s">
        <v>208</v>
      </c>
      <c r="G200" s="53">
        <v>45454</v>
      </c>
      <c r="H200" s="158">
        <f t="shared" si="46"/>
        <v>2137.42</v>
      </c>
      <c r="I200" s="53">
        <v>45441</v>
      </c>
      <c r="J200" s="158">
        <f t="shared" si="47"/>
        <v>2137.42</v>
      </c>
      <c r="K200" s="89">
        <v>118095027</v>
      </c>
      <c r="L200" s="52" t="s">
        <v>259</v>
      </c>
      <c r="M200" s="62" t="s">
        <v>196</v>
      </c>
      <c r="N200" s="53">
        <v>45441</v>
      </c>
      <c r="O200" s="7"/>
    </row>
    <row r="201" spans="1:15" x14ac:dyDescent="0.25">
      <c r="A201" s="134"/>
      <c r="B201" s="128" t="s">
        <v>25</v>
      </c>
      <c r="C201" s="158">
        <v>66691</v>
      </c>
      <c r="D201" s="158">
        <v>0</v>
      </c>
      <c r="E201" s="159">
        <f t="shared" si="45"/>
        <v>66691</v>
      </c>
      <c r="F201" s="104" t="s">
        <v>209</v>
      </c>
      <c r="G201" s="53">
        <v>45447</v>
      </c>
      <c r="H201" s="158">
        <f t="shared" si="46"/>
        <v>66691</v>
      </c>
      <c r="I201" s="53">
        <v>45446</v>
      </c>
      <c r="J201" s="158">
        <f t="shared" si="47"/>
        <v>66691</v>
      </c>
      <c r="K201" s="89">
        <v>118095027</v>
      </c>
      <c r="L201" s="52" t="s">
        <v>259</v>
      </c>
      <c r="M201" s="62" t="s">
        <v>210</v>
      </c>
      <c r="N201" s="53">
        <v>45446</v>
      </c>
      <c r="O201" s="7"/>
    </row>
    <row r="202" spans="1:15" x14ac:dyDescent="0.25">
      <c r="A202" s="134"/>
      <c r="B202" s="129"/>
      <c r="C202" s="159">
        <v>3320.35</v>
      </c>
      <c r="D202" s="159">
        <v>0</v>
      </c>
      <c r="E202" s="159">
        <f t="shared" si="45"/>
        <v>3320.35</v>
      </c>
      <c r="F202" s="104" t="s">
        <v>211</v>
      </c>
      <c r="G202" s="53">
        <v>45483</v>
      </c>
      <c r="H202" s="158">
        <f t="shared" si="46"/>
        <v>3320.35</v>
      </c>
      <c r="I202" s="53">
        <v>45469</v>
      </c>
      <c r="J202" s="158">
        <f t="shared" si="47"/>
        <v>3320.35</v>
      </c>
      <c r="K202" s="89">
        <v>118095027</v>
      </c>
      <c r="L202" s="52" t="s">
        <v>259</v>
      </c>
      <c r="M202" s="62" t="s">
        <v>199</v>
      </c>
      <c r="N202" s="53">
        <v>45469</v>
      </c>
      <c r="O202" s="7"/>
    </row>
    <row r="203" spans="1:15" ht="14.4" customHeight="1" x14ac:dyDescent="0.25">
      <c r="A203" s="134"/>
      <c r="B203" s="131" t="s">
        <v>26</v>
      </c>
      <c r="C203" s="159">
        <v>94268</v>
      </c>
      <c r="D203" s="159">
        <v>0</v>
      </c>
      <c r="E203" s="159">
        <f t="shared" si="45"/>
        <v>94268</v>
      </c>
      <c r="F203" s="115" t="s">
        <v>307</v>
      </c>
      <c r="G203" s="53">
        <v>45474</v>
      </c>
      <c r="H203" s="159">
        <f t="shared" si="46"/>
        <v>94268</v>
      </c>
      <c r="I203" s="53">
        <v>45477</v>
      </c>
      <c r="J203" s="159">
        <f>E203</f>
        <v>94268</v>
      </c>
      <c r="K203" s="87">
        <v>118095027</v>
      </c>
      <c r="L203" s="52" t="s">
        <v>259</v>
      </c>
      <c r="M203" s="117" t="s">
        <v>260</v>
      </c>
      <c r="N203" s="53">
        <v>45477</v>
      </c>
      <c r="O203" s="7"/>
    </row>
    <row r="204" spans="1:15" x14ac:dyDescent="0.25">
      <c r="A204" s="134"/>
      <c r="B204" s="132"/>
      <c r="C204" s="159">
        <v>2183.52</v>
      </c>
      <c r="D204" s="159">
        <v>0</v>
      </c>
      <c r="E204" s="159">
        <f t="shared" si="45"/>
        <v>2183.52</v>
      </c>
      <c r="F204" s="115" t="s">
        <v>308</v>
      </c>
      <c r="G204" s="53">
        <v>45509</v>
      </c>
      <c r="H204" s="159">
        <f t="shared" si="46"/>
        <v>2183.52</v>
      </c>
      <c r="I204" s="53">
        <v>45503</v>
      </c>
      <c r="J204" s="159">
        <f t="shared" ref="J204:J208" si="48">E204</f>
        <v>2183.52</v>
      </c>
      <c r="K204" s="87">
        <v>118095027</v>
      </c>
      <c r="L204" s="52" t="s">
        <v>259</v>
      </c>
      <c r="M204" s="117" t="s">
        <v>284</v>
      </c>
      <c r="N204" s="53">
        <v>45503</v>
      </c>
      <c r="O204" s="7"/>
    </row>
    <row r="205" spans="1:15" ht="14.4" customHeight="1" x14ac:dyDescent="0.25">
      <c r="A205" s="134"/>
      <c r="B205" s="131" t="s">
        <v>27</v>
      </c>
      <c r="C205" s="159">
        <v>39540</v>
      </c>
      <c r="D205" s="159">
        <v>0</v>
      </c>
      <c r="E205" s="159">
        <f t="shared" si="45"/>
        <v>39540</v>
      </c>
      <c r="F205" s="115" t="s">
        <v>309</v>
      </c>
      <c r="G205" s="53">
        <v>45509</v>
      </c>
      <c r="H205" s="159">
        <f t="shared" si="46"/>
        <v>39540</v>
      </c>
      <c r="I205" s="53">
        <v>45510</v>
      </c>
      <c r="J205" s="159">
        <f t="shared" si="48"/>
        <v>39540</v>
      </c>
      <c r="K205" s="87">
        <v>118095027</v>
      </c>
      <c r="L205" s="52" t="s">
        <v>259</v>
      </c>
      <c r="M205" s="117" t="s">
        <v>279</v>
      </c>
      <c r="N205" s="53">
        <v>45510</v>
      </c>
      <c r="O205" s="7"/>
    </row>
    <row r="206" spans="1:15" x14ac:dyDescent="0.25">
      <c r="A206" s="134"/>
      <c r="B206" s="132"/>
      <c r="C206" s="159">
        <v>1242.83</v>
      </c>
      <c r="D206" s="159">
        <v>0</v>
      </c>
      <c r="E206" s="159">
        <f t="shared" si="45"/>
        <v>1242.83</v>
      </c>
      <c r="F206" s="115" t="s">
        <v>310</v>
      </c>
      <c r="G206" s="53">
        <v>45543</v>
      </c>
      <c r="H206" s="159">
        <f t="shared" si="46"/>
        <v>1242.83</v>
      </c>
      <c r="I206" s="53">
        <v>45532</v>
      </c>
      <c r="J206" s="159">
        <f t="shared" si="48"/>
        <v>1242.83</v>
      </c>
      <c r="K206" s="87">
        <v>118095027</v>
      </c>
      <c r="L206" s="52" t="s">
        <v>259</v>
      </c>
      <c r="M206" s="117" t="s">
        <v>287</v>
      </c>
      <c r="N206" s="53">
        <v>45532</v>
      </c>
      <c r="O206" s="7"/>
    </row>
    <row r="207" spans="1:15" ht="14.4" customHeight="1" x14ac:dyDescent="0.25">
      <c r="A207" s="134"/>
      <c r="B207" s="131" t="s">
        <v>28</v>
      </c>
      <c r="C207" s="159">
        <v>26007</v>
      </c>
      <c r="D207" s="159">
        <v>0</v>
      </c>
      <c r="E207" s="159">
        <f t="shared" si="45"/>
        <v>26007</v>
      </c>
      <c r="F207" s="115" t="s">
        <v>311</v>
      </c>
      <c r="G207" s="53">
        <v>45540</v>
      </c>
      <c r="H207" s="159">
        <f t="shared" si="46"/>
        <v>26007</v>
      </c>
      <c r="I207" s="53">
        <v>45540</v>
      </c>
      <c r="J207" s="159">
        <f t="shared" si="48"/>
        <v>26007</v>
      </c>
      <c r="K207" s="87">
        <v>118095027</v>
      </c>
      <c r="L207" s="52" t="s">
        <v>259</v>
      </c>
      <c r="M207" s="117" t="s">
        <v>281</v>
      </c>
      <c r="N207" s="53">
        <v>45540</v>
      </c>
      <c r="O207" s="7"/>
    </row>
    <row r="208" spans="1:15" x14ac:dyDescent="0.25">
      <c r="A208" s="134"/>
      <c r="B208" s="132"/>
      <c r="C208" s="159">
        <v>905.48</v>
      </c>
      <c r="D208" s="159">
        <v>0</v>
      </c>
      <c r="E208" s="159">
        <f t="shared" si="45"/>
        <v>905.48</v>
      </c>
      <c r="F208" s="115" t="s">
        <v>312</v>
      </c>
      <c r="G208" s="53">
        <v>45566</v>
      </c>
      <c r="H208" s="159">
        <f t="shared" si="46"/>
        <v>905.48</v>
      </c>
      <c r="I208" s="53">
        <v>45561</v>
      </c>
      <c r="J208" s="159">
        <f t="shared" si="48"/>
        <v>905.48</v>
      </c>
      <c r="K208" s="87">
        <v>118095028</v>
      </c>
      <c r="L208" s="52" t="s">
        <v>259</v>
      </c>
      <c r="M208" s="117" t="s">
        <v>290</v>
      </c>
      <c r="N208" s="53">
        <v>45561</v>
      </c>
      <c r="O208" s="7"/>
    </row>
    <row r="209" spans="1:15" x14ac:dyDescent="0.25">
      <c r="A209" s="134"/>
      <c r="B209" s="50" t="s">
        <v>29</v>
      </c>
      <c r="C209" s="159">
        <v>966.66</v>
      </c>
      <c r="D209" s="159">
        <v>0</v>
      </c>
      <c r="E209" s="159">
        <f t="shared" ref="E209:E211" si="49">C209-D209</f>
        <v>966.66</v>
      </c>
      <c r="F209" s="108" t="s">
        <v>71</v>
      </c>
      <c r="G209" s="53">
        <v>45595</v>
      </c>
      <c r="H209" s="168">
        <v>966.66</v>
      </c>
      <c r="I209" s="53">
        <v>45594</v>
      </c>
      <c r="J209" s="159">
        <v>966.66</v>
      </c>
      <c r="K209" s="78" t="s">
        <v>53</v>
      </c>
      <c r="L209" s="52" t="s">
        <v>259</v>
      </c>
      <c r="M209" s="5" t="s">
        <v>69</v>
      </c>
      <c r="N209" s="53">
        <v>45574</v>
      </c>
      <c r="O209" s="7"/>
    </row>
    <row r="210" spans="1:15" x14ac:dyDescent="0.25">
      <c r="A210" s="134"/>
      <c r="B210" s="50" t="s">
        <v>30</v>
      </c>
      <c r="C210" s="159">
        <v>1662.11</v>
      </c>
      <c r="D210" s="159">
        <v>0</v>
      </c>
      <c r="E210" s="159">
        <f t="shared" si="49"/>
        <v>1662.11</v>
      </c>
      <c r="F210" s="108" t="s">
        <v>97</v>
      </c>
      <c r="G210" s="53">
        <v>45624</v>
      </c>
      <c r="H210" s="168">
        <v>1662.11</v>
      </c>
      <c r="I210" s="53">
        <v>45623</v>
      </c>
      <c r="J210" s="166">
        <v>1662.11</v>
      </c>
      <c r="K210" s="78" t="s">
        <v>53</v>
      </c>
      <c r="L210" s="52" t="s">
        <v>259</v>
      </c>
      <c r="M210" s="5" t="s">
        <v>95</v>
      </c>
      <c r="N210" s="53">
        <v>45623</v>
      </c>
      <c r="O210" s="7"/>
    </row>
    <row r="211" spans="1:15" x14ac:dyDescent="0.25">
      <c r="A211" s="135"/>
      <c r="B211" s="50" t="s">
        <v>31</v>
      </c>
      <c r="C211" s="159">
        <v>1512.34</v>
      </c>
      <c r="D211" s="159">
        <v>0</v>
      </c>
      <c r="E211" s="159">
        <f t="shared" si="49"/>
        <v>1512.34</v>
      </c>
      <c r="F211" s="108" t="s">
        <v>113</v>
      </c>
      <c r="G211" s="53">
        <v>45653</v>
      </c>
      <c r="H211" s="168">
        <v>1512.34</v>
      </c>
      <c r="I211" s="53">
        <v>45652</v>
      </c>
      <c r="J211" s="166">
        <v>1512.34</v>
      </c>
      <c r="K211" s="78" t="s">
        <v>53</v>
      </c>
      <c r="L211" s="52" t="s">
        <v>259</v>
      </c>
      <c r="M211" s="5" t="s">
        <v>111</v>
      </c>
      <c r="N211" s="53">
        <v>45652</v>
      </c>
      <c r="O211" s="7"/>
    </row>
    <row r="212" spans="1:15" x14ac:dyDescent="0.25">
      <c r="A212" s="137" t="s">
        <v>46</v>
      </c>
      <c r="B212" s="138"/>
      <c r="C212" s="162">
        <f>SUM(C194:C211)</f>
        <v>477711.31</v>
      </c>
      <c r="D212" s="162">
        <f>SUM(D194:D211)</f>
        <v>0</v>
      </c>
      <c r="E212" s="162">
        <f>SUM(E194:E211)</f>
        <v>477711.31</v>
      </c>
      <c r="F212" s="107"/>
      <c r="G212" s="53"/>
      <c r="H212" s="167">
        <f>SUM(H194:H211)</f>
        <v>477711.31</v>
      </c>
      <c r="I212" s="53"/>
      <c r="J212" s="162">
        <f>SUM(J194:J211)</f>
        <v>477711.31</v>
      </c>
      <c r="K212" s="29"/>
      <c r="L212" s="35"/>
      <c r="M212" s="5"/>
      <c r="N212" s="53"/>
      <c r="O212" s="6"/>
    </row>
    <row r="213" spans="1:15" hidden="1" x14ac:dyDescent="0.25">
      <c r="A213" s="133" t="s">
        <v>39</v>
      </c>
      <c r="B213" s="50" t="s">
        <v>5</v>
      </c>
      <c r="C213" s="166"/>
      <c r="D213" s="166"/>
      <c r="E213" s="166"/>
      <c r="F213" s="108"/>
      <c r="G213" s="53"/>
      <c r="H213" s="168"/>
      <c r="I213" s="53"/>
      <c r="J213" s="166"/>
      <c r="K213" s="78"/>
      <c r="L213" s="35"/>
      <c r="M213" s="5"/>
      <c r="N213" s="53"/>
      <c r="O213" s="7"/>
    </row>
    <row r="214" spans="1:15" hidden="1" x14ac:dyDescent="0.25">
      <c r="A214" s="134"/>
      <c r="B214" s="50" t="s">
        <v>6</v>
      </c>
      <c r="C214" s="166"/>
      <c r="D214" s="166"/>
      <c r="E214" s="166"/>
      <c r="F214" s="108"/>
      <c r="G214" s="53"/>
      <c r="H214" s="168"/>
      <c r="I214" s="53"/>
      <c r="J214" s="166"/>
      <c r="K214" s="78"/>
      <c r="L214" s="35"/>
      <c r="M214" s="5"/>
      <c r="N214" s="53"/>
      <c r="O214" s="7"/>
    </row>
    <row r="215" spans="1:15" hidden="1" x14ac:dyDescent="0.25">
      <c r="A215" s="134"/>
      <c r="B215" s="50" t="s">
        <v>7</v>
      </c>
      <c r="C215" s="166"/>
      <c r="D215" s="166"/>
      <c r="E215" s="166"/>
      <c r="F215" s="108"/>
      <c r="G215" s="53"/>
      <c r="H215" s="168"/>
      <c r="I215" s="53"/>
      <c r="J215" s="166"/>
      <c r="K215" s="78"/>
      <c r="L215" s="35"/>
      <c r="M215" s="5"/>
      <c r="N215" s="53"/>
      <c r="O215" s="7"/>
    </row>
    <row r="216" spans="1:15" hidden="1" x14ac:dyDescent="0.25">
      <c r="A216" s="134"/>
      <c r="B216" s="50" t="s">
        <v>8</v>
      </c>
      <c r="C216" s="166"/>
      <c r="D216" s="166"/>
      <c r="E216" s="166"/>
      <c r="F216" s="108"/>
      <c r="G216" s="53"/>
      <c r="H216" s="168"/>
      <c r="I216" s="53"/>
      <c r="J216" s="166"/>
      <c r="K216" s="78"/>
      <c r="L216" s="35"/>
      <c r="M216" s="5"/>
      <c r="N216" s="53"/>
      <c r="O216" s="7"/>
    </row>
    <row r="217" spans="1:15" ht="16.2" customHeight="1" x14ac:dyDescent="0.25">
      <c r="A217" s="134"/>
      <c r="B217" s="50" t="s">
        <v>9</v>
      </c>
      <c r="C217" s="158">
        <v>151.54</v>
      </c>
      <c r="D217" s="158">
        <v>0</v>
      </c>
      <c r="E217" s="158">
        <f t="shared" ref="E217" si="50">C217-D217</f>
        <v>151.54</v>
      </c>
      <c r="F217" s="104" t="s">
        <v>230</v>
      </c>
      <c r="G217" s="53">
        <v>45454</v>
      </c>
      <c r="H217" s="158">
        <f t="shared" ref="H217" si="51">+C217</f>
        <v>151.54</v>
      </c>
      <c r="I217" s="53">
        <v>45434</v>
      </c>
      <c r="J217" s="158">
        <f t="shared" ref="J217" si="52">E217</f>
        <v>151.54</v>
      </c>
      <c r="K217" s="89">
        <v>118095027</v>
      </c>
      <c r="L217" s="52" t="s">
        <v>259</v>
      </c>
      <c r="M217" s="62" t="s">
        <v>231</v>
      </c>
      <c r="N217" s="53">
        <v>45434</v>
      </c>
      <c r="O217" s="7"/>
    </row>
    <row r="218" spans="1:15" x14ac:dyDescent="0.25">
      <c r="A218" s="134"/>
      <c r="B218" s="50" t="s">
        <v>25</v>
      </c>
      <c r="C218" s="166"/>
      <c r="D218" s="166"/>
      <c r="E218" s="166"/>
      <c r="F218" s="108"/>
      <c r="G218" s="53"/>
      <c r="H218" s="168"/>
      <c r="I218" s="53"/>
      <c r="J218" s="166"/>
      <c r="K218" s="78"/>
      <c r="L218" s="52"/>
      <c r="M218" s="5"/>
      <c r="N218" s="53"/>
      <c r="O218" s="7"/>
    </row>
    <row r="219" spans="1:15" x14ac:dyDescent="0.25">
      <c r="A219" s="134"/>
      <c r="B219" s="50" t="s">
        <v>26</v>
      </c>
      <c r="C219" s="166"/>
      <c r="D219" s="166"/>
      <c r="E219" s="166"/>
      <c r="F219" s="108"/>
      <c r="G219" s="53"/>
      <c r="H219" s="168"/>
      <c r="I219" s="53"/>
      <c r="J219" s="166"/>
      <c r="K219" s="78"/>
      <c r="L219" s="52"/>
      <c r="M219" s="5"/>
      <c r="N219" s="53"/>
      <c r="O219" s="7"/>
    </row>
    <row r="220" spans="1:15" x14ac:dyDescent="0.25">
      <c r="A220" s="134"/>
      <c r="B220" s="50" t="s">
        <v>27</v>
      </c>
      <c r="C220" s="166"/>
      <c r="D220" s="166"/>
      <c r="E220" s="166"/>
      <c r="F220" s="108"/>
      <c r="G220" s="53"/>
      <c r="H220" s="168"/>
      <c r="I220" s="53"/>
      <c r="J220" s="166"/>
      <c r="K220" s="78"/>
      <c r="L220" s="52"/>
      <c r="M220" s="5"/>
      <c r="N220" s="53"/>
      <c r="O220" s="7"/>
    </row>
    <row r="221" spans="1:15" x14ac:dyDescent="0.25">
      <c r="A221" s="134"/>
      <c r="B221" s="50" t="s">
        <v>28</v>
      </c>
      <c r="C221" s="166"/>
      <c r="D221" s="166"/>
      <c r="E221" s="166"/>
      <c r="F221" s="108"/>
      <c r="G221" s="53"/>
      <c r="H221" s="168"/>
      <c r="I221" s="53"/>
      <c r="J221" s="166"/>
      <c r="K221" s="78"/>
      <c r="L221" s="52"/>
      <c r="M221" s="5"/>
      <c r="N221" s="53"/>
      <c r="O221" s="7"/>
    </row>
    <row r="222" spans="1:15" x14ac:dyDescent="0.25">
      <c r="A222" s="134"/>
      <c r="B222" s="50" t="s">
        <v>29</v>
      </c>
      <c r="C222" s="161">
        <v>9934.08</v>
      </c>
      <c r="D222" s="161">
        <v>0</v>
      </c>
      <c r="E222" s="160">
        <f>C222-D222</f>
        <v>9934.08</v>
      </c>
      <c r="F222" s="108" t="s">
        <v>65</v>
      </c>
      <c r="G222" s="53">
        <v>45595</v>
      </c>
      <c r="H222" s="161">
        <v>9934.08</v>
      </c>
      <c r="I222" s="53" t="s">
        <v>66</v>
      </c>
      <c r="J222" s="161">
        <v>9934.08</v>
      </c>
      <c r="K222" s="65" t="s">
        <v>53</v>
      </c>
      <c r="L222" s="52" t="s">
        <v>259</v>
      </c>
      <c r="M222" s="62" t="s">
        <v>63</v>
      </c>
      <c r="N222" s="53">
        <v>45222</v>
      </c>
      <c r="O222" s="7"/>
    </row>
    <row r="223" spans="1:15" x14ac:dyDescent="0.25">
      <c r="A223" s="134"/>
      <c r="B223" s="50" t="s">
        <v>30</v>
      </c>
      <c r="C223" s="166"/>
      <c r="D223" s="166"/>
      <c r="E223" s="166"/>
      <c r="F223" s="108"/>
      <c r="G223" s="53"/>
      <c r="H223" s="168"/>
      <c r="I223" s="53"/>
      <c r="J223" s="166"/>
      <c r="K223" s="78"/>
      <c r="L223" s="35"/>
      <c r="M223" s="5"/>
      <c r="N223" s="53"/>
      <c r="O223" s="7"/>
    </row>
    <row r="224" spans="1:15" hidden="1" x14ac:dyDescent="0.25">
      <c r="A224" s="135"/>
      <c r="B224" s="50" t="s">
        <v>31</v>
      </c>
      <c r="C224" s="166"/>
      <c r="D224" s="166"/>
      <c r="E224" s="166"/>
      <c r="F224" s="108"/>
      <c r="G224" s="53"/>
      <c r="H224" s="168"/>
      <c r="I224" s="53"/>
      <c r="J224" s="166"/>
      <c r="K224" s="78"/>
      <c r="L224" s="35"/>
      <c r="M224" s="5"/>
      <c r="N224" s="53"/>
      <c r="O224" s="7"/>
    </row>
    <row r="225" spans="1:15" x14ac:dyDescent="0.25">
      <c r="A225" s="137" t="s">
        <v>47</v>
      </c>
      <c r="B225" s="138"/>
      <c r="C225" s="157">
        <f>SUM(C213:C224)</f>
        <v>10085.620000000001</v>
      </c>
      <c r="D225" s="157">
        <f>SUM(D213:D224)</f>
        <v>0</v>
      </c>
      <c r="E225" s="157">
        <f t="shared" ref="E225" si="53">SUM(E213:E224)</f>
        <v>10085.620000000001</v>
      </c>
      <c r="F225" s="107"/>
      <c r="G225" s="53"/>
      <c r="H225" s="157">
        <f>SUM(H213:H224)</f>
        <v>10085.620000000001</v>
      </c>
      <c r="I225" s="53"/>
      <c r="J225" s="157">
        <f>SUM(J213:J224)</f>
        <v>10085.620000000001</v>
      </c>
      <c r="K225" s="29"/>
      <c r="L225" s="35"/>
      <c r="M225" s="5"/>
      <c r="N225" s="53"/>
      <c r="O225" s="6"/>
    </row>
    <row r="226" spans="1:15" x14ac:dyDescent="0.25">
      <c r="A226" s="137" t="s">
        <v>48</v>
      </c>
      <c r="B226" s="138"/>
      <c r="C226" s="157">
        <f>SUM(C225,C212,C193,C166,C138,C117,C99,C61,C48,C83)</f>
        <v>13442742.789999997</v>
      </c>
      <c r="D226" s="157">
        <f>SUM(D225,D212,D193,D166,D138,D117,D99,D61,D48,D83)</f>
        <v>74674</v>
      </c>
      <c r="E226" s="157">
        <f>SUM(E225,E212,E193,E166,E138,E117,E99,E61,E48,E83)</f>
        <v>13368068.789999997</v>
      </c>
      <c r="F226" s="107"/>
      <c r="G226" s="53"/>
      <c r="H226" s="157">
        <f>SUM(H225,H212,H193,H166,H138,H117,H99,H61,H48,H83)</f>
        <v>13442742.789999997</v>
      </c>
      <c r="I226" s="53"/>
      <c r="J226" s="157">
        <f>SUM(J225,J212,J193,J166,J138,J117,J99,J61,J48,J83)</f>
        <v>13368068.789999997</v>
      </c>
      <c r="K226" s="30"/>
      <c r="L226" s="30"/>
      <c r="M226" s="4"/>
      <c r="N226" s="18"/>
      <c r="O226" s="4"/>
    </row>
    <row r="227" spans="1:15" x14ac:dyDescent="0.25">
      <c r="A227" s="99"/>
      <c r="B227" s="4"/>
      <c r="C227" s="43"/>
      <c r="D227" s="43"/>
      <c r="E227" s="44"/>
      <c r="F227" s="111"/>
      <c r="G227" s="18"/>
      <c r="H227" s="44"/>
      <c r="I227" s="17"/>
      <c r="J227" s="44"/>
      <c r="K227" s="31"/>
      <c r="L227" s="31"/>
      <c r="M227" s="4"/>
      <c r="N227" s="18"/>
      <c r="O227" s="4"/>
    </row>
    <row r="228" spans="1:15" ht="15" customHeight="1" x14ac:dyDescent="0.25">
      <c r="A228" s="99"/>
      <c r="B228" s="4"/>
      <c r="C228" s="43"/>
      <c r="D228" s="43"/>
      <c r="E228" s="44"/>
      <c r="F228" s="127"/>
      <c r="G228" s="127"/>
      <c r="H228" s="119"/>
      <c r="I228" s="17"/>
      <c r="J228" s="44"/>
      <c r="K228" s="31"/>
      <c r="L228" s="31"/>
      <c r="M228" s="4"/>
      <c r="N228" s="18"/>
      <c r="O228" s="4"/>
    </row>
    <row r="229" spans="1:15" x14ac:dyDescent="0.25">
      <c r="A229" s="99"/>
      <c r="B229" s="4"/>
      <c r="C229" s="44"/>
      <c r="D229" s="44"/>
      <c r="E229" s="44"/>
      <c r="F229" s="111"/>
      <c r="G229" s="18"/>
      <c r="H229" s="126"/>
      <c r="I229" s="18"/>
      <c r="J229" s="44"/>
      <c r="K229" s="31"/>
      <c r="L229" s="31"/>
      <c r="M229" s="4"/>
      <c r="N229" s="18"/>
      <c r="O229" s="4"/>
    </row>
    <row r="230" spans="1:15" x14ac:dyDescent="0.25">
      <c r="A230" s="99"/>
      <c r="B230" s="4"/>
      <c r="C230" s="44"/>
      <c r="D230" s="44"/>
      <c r="E230" s="44"/>
      <c r="F230" s="111"/>
      <c r="G230" s="18"/>
      <c r="H230" s="44"/>
      <c r="I230" s="18"/>
      <c r="J230" s="44"/>
      <c r="K230" s="31"/>
      <c r="L230" s="31"/>
      <c r="M230" s="4"/>
      <c r="N230" s="18"/>
      <c r="O230" s="4"/>
    </row>
    <row r="231" spans="1:15" x14ac:dyDescent="0.25">
      <c r="A231" s="99"/>
      <c r="B231" s="4"/>
      <c r="C231" s="44"/>
      <c r="D231" s="44"/>
      <c r="E231" s="44"/>
      <c r="F231" s="111"/>
      <c r="G231" s="18"/>
      <c r="H231" s="44"/>
      <c r="I231" s="18"/>
      <c r="J231" s="44"/>
      <c r="K231" s="31"/>
      <c r="L231" s="31"/>
      <c r="M231" s="4"/>
      <c r="N231" s="18"/>
      <c r="O231" s="4"/>
    </row>
    <row r="232" spans="1:15" x14ac:dyDescent="0.25">
      <c r="A232" s="99"/>
      <c r="B232" s="4"/>
      <c r="C232" s="44"/>
      <c r="D232" s="44"/>
      <c r="E232" s="44"/>
      <c r="F232" s="111"/>
      <c r="G232" s="18"/>
      <c r="H232" s="44"/>
      <c r="I232" s="18"/>
      <c r="J232" s="44"/>
      <c r="K232" s="31"/>
      <c r="L232" s="31"/>
      <c r="M232" s="4"/>
      <c r="N232" s="18"/>
      <c r="O232" s="4"/>
    </row>
    <row r="233" spans="1:15" x14ac:dyDescent="0.25">
      <c r="A233" s="99"/>
      <c r="B233" s="4"/>
      <c r="C233" s="44"/>
      <c r="D233" s="44"/>
      <c r="E233" s="44"/>
      <c r="F233" s="111"/>
      <c r="G233" s="18"/>
      <c r="H233" s="44"/>
      <c r="I233" s="18"/>
      <c r="J233" s="44"/>
      <c r="K233" s="31"/>
      <c r="L233" s="31"/>
      <c r="M233" s="4"/>
      <c r="N233" s="18"/>
      <c r="O233" s="4"/>
    </row>
    <row r="234" spans="1:15" x14ac:dyDescent="0.25">
      <c r="A234" s="99"/>
      <c r="B234" s="4"/>
      <c r="C234" s="44"/>
      <c r="D234" s="44"/>
      <c r="E234" s="44"/>
      <c r="F234" s="111"/>
      <c r="G234" s="18"/>
      <c r="H234" s="44"/>
      <c r="I234" s="18"/>
      <c r="J234" s="44"/>
      <c r="K234" s="31"/>
      <c r="L234" s="31"/>
      <c r="M234" s="4"/>
      <c r="N234" s="18"/>
      <c r="O234" s="4"/>
    </row>
    <row r="235" spans="1:15" x14ac:dyDescent="0.25">
      <c r="A235" s="99"/>
      <c r="B235" s="4"/>
      <c r="C235" s="44"/>
      <c r="D235" s="44"/>
      <c r="E235" s="44"/>
      <c r="F235" s="111"/>
      <c r="G235" s="18"/>
      <c r="H235" s="44"/>
      <c r="I235" s="18"/>
      <c r="J235" s="44"/>
      <c r="K235" s="31"/>
      <c r="L235" s="31"/>
      <c r="M235" s="4"/>
      <c r="N235" s="18"/>
      <c r="O235" s="4"/>
    </row>
    <row r="236" spans="1:15" x14ac:dyDescent="0.25">
      <c r="A236" s="99"/>
      <c r="B236" s="4"/>
      <c r="C236" s="44"/>
      <c r="D236" s="44"/>
      <c r="E236" s="44"/>
      <c r="F236" s="111"/>
      <c r="G236" s="18"/>
      <c r="H236" s="44"/>
      <c r="I236" s="18"/>
      <c r="J236" s="44"/>
      <c r="K236" s="31"/>
      <c r="L236" s="31"/>
      <c r="M236" s="4"/>
      <c r="N236" s="18"/>
      <c r="O236" s="4"/>
    </row>
    <row r="237" spans="1:15" x14ac:dyDescent="0.25">
      <c r="A237" s="99"/>
      <c r="B237" s="4"/>
      <c r="C237" s="44"/>
      <c r="D237" s="44"/>
      <c r="E237" s="44"/>
      <c r="F237" s="111"/>
      <c r="G237" s="18"/>
      <c r="H237" s="44"/>
      <c r="I237" s="18"/>
      <c r="J237" s="44"/>
      <c r="K237" s="31"/>
      <c r="L237" s="31"/>
      <c r="M237" s="4"/>
      <c r="N237" s="18"/>
      <c r="O237" s="4"/>
    </row>
    <row r="238" spans="1:15" x14ac:dyDescent="0.25">
      <c r="A238" s="99"/>
      <c r="B238" s="4"/>
      <c r="C238" s="44"/>
      <c r="D238" s="44"/>
      <c r="E238" s="44"/>
      <c r="F238" s="111"/>
      <c r="G238" s="18"/>
      <c r="H238" s="44"/>
      <c r="I238" s="18"/>
      <c r="J238" s="44"/>
      <c r="K238" s="31"/>
      <c r="L238" s="31"/>
      <c r="M238" s="4"/>
      <c r="N238" s="18"/>
      <c r="O238" s="4"/>
    </row>
    <row r="239" spans="1:15" x14ac:dyDescent="0.25">
      <c r="A239" s="99"/>
      <c r="B239" s="4"/>
      <c r="C239" s="44"/>
      <c r="D239" s="44"/>
      <c r="E239" s="44"/>
      <c r="F239" s="111"/>
      <c r="G239" s="18"/>
      <c r="H239" s="44"/>
      <c r="I239" s="18"/>
      <c r="J239" s="44"/>
      <c r="K239" s="31"/>
      <c r="L239" s="31"/>
      <c r="M239" s="4"/>
      <c r="N239" s="18"/>
      <c r="O239" s="4"/>
    </row>
    <row r="240" spans="1:15" x14ac:dyDescent="0.25">
      <c r="A240" s="99"/>
      <c r="B240" s="4"/>
      <c r="C240" s="44"/>
      <c r="D240" s="44"/>
      <c r="E240" s="44"/>
      <c r="F240" s="111"/>
      <c r="G240" s="18"/>
      <c r="H240" s="44"/>
      <c r="I240" s="18"/>
      <c r="J240" s="44"/>
      <c r="K240" s="31"/>
      <c r="L240" s="31"/>
      <c r="M240" s="4"/>
      <c r="N240" s="18"/>
      <c r="O240" s="4"/>
    </row>
    <row r="241" spans="1:15" ht="74.25" customHeight="1" x14ac:dyDescent="0.25">
      <c r="A241" s="136" t="s">
        <v>324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31"/>
      <c r="L241" s="31"/>
      <c r="M241" s="4"/>
      <c r="N241" s="18"/>
      <c r="O241" s="4"/>
    </row>
    <row r="242" spans="1:15" x14ac:dyDescent="0.25">
      <c r="A242" s="99"/>
      <c r="B242" s="4"/>
      <c r="C242" s="44"/>
      <c r="D242" s="44"/>
      <c r="E242" s="44"/>
      <c r="F242" s="111"/>
      <c r="G242" s="18"/>
      <c r="H242" s="44"/>
      <c r="I242" s="18"/>
      <c r="J242" s="44"/>
      <c r="K242" s="31"/>
      <c r="L242" s="31"/>
      <c r="M242" s="4"/>
      <c r="N242" s="18"/>
      <c r="O242" s="4"/>
    </row>
    <row r="243" spans="1:15" x14ac:dyDescent="0.25">
      <c r="A243" s="99"/>
      <c r="B243" s="4"/>
      <c r="C243" s="44"/>
      <c r="D243" s="44"/>
      <c r="E243" s="44"/>
      <c r="F243" s="111"/>
      <c r="G243" s="18"/>
      <c r="H243" s="44"/>
      <c r="I243" s="18"/>
      <c r="J243" s="44"/>
      <c r="K243" s="31"/>
      <c r="L243" s="31"/>
      <c r="M243" s="4"/>
      <c r="N243" s="18"/>
      <c r="O243" s="4"/>
    </row>
    <row r="244" spans="1:15" x14ac:dyDescent="0.25">
      <c r="A244" s="99"/>
      <c r="B244" s="4"/>
      <c r="C244" s="44"/>
      <c r="D244" s="44"/>
      <c r="E244" s="44"/>
      <c r="F244" s="111"/>
      <c r="G244" s="18"/>
      <c r="H244" s="44"/>
      <c r="I244" s="18"/>
      <c r="J244" s="44"/>
      <c r="K244" s="31"/>
      <c r="L244" s="31"/>
      <c r="M244" s="4"/>
      <c r="N244" s="18"/>
      <c r="O244" s="4"/>
    </row>
  </sheetData>
  <mergeCells count="97">
    <mergeCell ref="N1:O1"/>
    <mergeCell ref="A2:O2"/>
    <mergeCell ref="A4:O4"/>
    <mergeCell ref="O7:O8"/>
    <mergeCell ref="F7:H7"/>
    <mergeCell ref="E7:E8"/>
    <mergeCell ref="A7:A8"/>
    <mergeCell ref="C7:C8"/>
    <mergeCell ref="I7:J7"/>
    <mergeCell ref="K7:L7"/>
    <mergeCell ref="M7:N7"/>
    <mergeCell ref="B7:B8"/>
    <mergeCell ref="D7:D8"/>
    <mergeCell ref="A5:O5"/>
    <mergeCell ref="B22:B24"/>
    <mergeCell ref="B25:B29"/>
    <mergeCell ref="A48:B48"/>
    <mergeCell ref="B40:B42"/>
    <mergeCell ref="B46:B47"/>
    <mergeCell ref="B43:B45"/>
    <mergeCell ref="A9:A47"/>
    <mergeCell ref="B9:B11"/>
    <mergeCell ref="B12:B14"/>
    <mergeCell ref="B15:B18"/>
    <mergeCell ref="B19:B21"/>
    <mergeCell ref="B30:B33"/>
    <mergeCell ref="B34:B36"/>
    <mergeCell ref="B37:B39"/>
    <mergeCell ref="A49:A60"/>
    <mergeCell ref="A83:B83"/>
    <mergeCell ref="A99:B99"/>
    <mergeCell ref="A62:A82"/>
    <mergeCell ref="A84:A98"/>
    <mergeCell ref="B95:B96"/>
    <mergeCell ref="B93:B94"/>
    <mergeCell ref="B72:B73"/>
    <mergeCell ref="B62:B63"/>
    <mergeCell ref="B64:B65"/>
    <mergeCell ref="B66:B67"/>
    <mergeCell ref="B68:B69"/>
    <mergeCell ref="B70:B71"/>
    <mergeCell ref="B74:B75"/>
    <mergeCell ref="B76:B77"/>
    <mergeCell ref="B78:B79"/>
    <mergeCell ref="B156:B157"/>
    <mergeCell ref="B203:B204"/>
    <mergeCell ref="B196:B197"/>
    <mergeCell ref="B150:B151"/>
    <mergeCell ref="A61:B61"/>
    <mergeCell ref="B183:B184"/>
    <mergeCell ref="B152:B153"/>
    <mergeCell ref="B154:B155"/>
    <mergeCell ref="B110:B111"/>
    <mergeCell ref="A117:B117"/>
    <mergeCell ref="B114:B115"/>
    <mergeCell ref="A126:A137"/>
    <mergeCell ref="A138:B138"/>
    <mergeCell ref="B101:B102"/>
    <mergeCell ref="B105:B106"/>
    <mergeCell ref="B107:B108"/>
    <mergeCell ref="B185:B186"/>
    <mergeCell ref="B160:B163"/>
    <mergeCell ref="B164:B165"/>
    <mergeCell ref="B191:B192"/>
    <mergeCell ref="B199:B200"/>
    <mergeCell ref="A241:J241"/>
    <mergeCell ref="A167:A192"/>
    <mergeCell ref="B173:B174"/>
    <mergeCell ref="B175:B176"/>
    <mergeCell ref="B177:B178"/>
    <mergeCell ref="B201:B202"/>
    <mergeCell ref="B167:B168"/>
    <mergeCell ref="B169:B170"/>
    <mergeCell ref="B171:B172"/>
    <mergeCell ref="B187:B190"/>
    <mergeCell ref="A226:B226"/>
    <mergeCell ref="A212:B212"/>
    <mergeCell ref="B205:B206"/>
    <mergeCell ref="B207:B208"/>
    <mergeCell ref="B179:B180"/>
    <mergeCell ref="B181:B182"/>
    <mergeCell ref="F228:G228"/>
    <mergeCell ref="B145:B146"/>
    <mergeCell ref="B147:B149"/>
    <mergeCell ref="B97:B98"/>
    <mergeCell ref="A100:A116"/>
    <mergeCell ref="A118:A125"/>
    <mergeCell ref="B139:B140"/>
    <mergeCell ref="B141:B142"/>
    <mergeCell ref="B143:B144"/>
    <mergeCell ref="A225:B225"/>
    <mergeCell ref="A139:A164"/>
    <mergeCell ref="A194:A211"/>
    <mergeCell ref="A213:A224"/>
    <mergeCell ref="A166:B166"/>
    <mergeCell ref="A193:B193"/>
    <mergeCell ref="B158:B159"/>
  </mergeCells>
  <pageMargins left="0.39370078740157483" right="0.23622047244094491" top="0.62992125984251968" bottom="0.9055118110236221" header="0.31496062992125984" footer="0.31496062992125984"/>
  <pageSetup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8"/>
  <sheetViews>
    <sheetView topLeftCell="A16" zoomScaleNormal="100" workbookViewId="0">
      <selection activeCell="C30" sqref="C30:E31"/>
    </sheetView>
  </sheetViews>
  <sheetFormatPr baseColWidth="10" defaultColWidth="11.44140625" defaultRowHeight="13.8" x14ac:dyDescent="0.25"/>
  <cols>
    <col min="1" max="1" width="9.6640625" style="100" customWidth="1"/>
    <col min="2" max="2" width="9.44140625" style="3" customWidth="1"/>
    <col min="3" max="3" width="12.109375" style="45" customWidth="1"/>
    <col min="4" max="4" width="9.6640625" style="45" customWidth="1"/>
    <col min="5" max="5" width="11.33203125" style="45" customWidth="1"/>
    <col min="6" max="6" width="16.109375" style="112" customWidth="1"/>
    <col min="7" max="7" width="10.33203125" style="19" customWidth="1"/>
    <col min="8" max="8" width="13.44140625" style="45" customWidth="1"/>
    <col min="9" max="9" width="9.6640625" style="19" customWidth="1"/>
    <col min="10" max="10" width="13.109375" style="45" customWidth="1"/>
    <col min="11" max="11" width="11.109375" style="32" customWidth="1"/>
    <col min="12" max="12" width="15.88671875" style="32" customWidth="1"/>
    <col min="13" max="13" width="9.5546875" style="3" customWidth="1"/>
    <col min="14" max="14" width="9.33203125" style="19" customWidth="1"/>
    <col min="15" max="15" width="10.6640625" style="3" customWidth="1"/>
    <col min="16" max="16384" width="11.44140625" style="3"/>
  </cols>
  <sheetData>
    <row r="1" spans="1:15" ht="18" customHeight="1" x14ac:dyDescent="0.25">
      <c r="A1" s="96"/>
      <c r="B1" s="1"/>
      <c r="C1" s="37"/>
      <c r="D1" s="37"/>
      <c r="E1" s="37"/>
      <c r="F1" s="101"/>
      <c r="G1" s="20"/>
      <c r="H1" s="37"/>
      <c r="I1" s="11"/>
      <c r="J1" s="37"/>
      <c r="K1" s="25"/>
      <c r="L1" s="33"/>
      <c r="M1" s="2"/>
      <c r="N1" s="139" t="s">
        <v>257</v>
      </c>
      <c r="O1" s="139"/>
    </row>
    <row r="2" spans="1:15" ht="18.75" customHeight="1" x14ac:dyDescent="0.3">
      <c r="A2" s="140" t="s">
        <v>51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9.75" customHeight="1" x14ac:dyDescent="0.3">
      <c r="A3" s="97"/>
      <c r="B3" s="10"/>
      <c r="C3" s="38"/>
      <c r="D3" s="38"/>
      <c r="E3" s="38"/>
      <c r="F3" s="102"/>
      <c r="G3" s="12"/>
      <c r="H3" s="38"/>
      <c r="I3" s="12"/>
      <c r="J3" s="38"/>
      <c r="K3" s="26"/>
      <c r="L3" s="26"/>
      <c r="M3" s="10"/>
      <c r="N3" s="12"/>
      <c r="O3" s="10"/>
    </row>
    <row r="4" spans="1:15" ht="21.75" customHeight="1" x14ac:dyDescent="0.25">
      <c r="A4" s="141" t="s">
        <v>50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9.5" customHeight="1" x14ac:dyDescent="0.25">
      <c r="A5" s="150" t="s">
        <v>22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7.5" customHeight="1" x14ac:dyDescent="0.25">
      <c r="A6" s="98"/>
      <c r="B6" s="9"/>
      <c r="C6" s="39"/>
      <c r="D6" s="39"/>
      <c r="E6" s="39"/>
      <c r="F6" s="103"/>
      <c r="G6" s="13"/>
      <c r="H6" s="39"/>
      <c r="I6" s="13"/>
      <c r="J6" s="39"/>
      <c r="K6" s="27"/>
      <c r="L6" s="27"/>
      <c r="M6" s="9"/>
      <c r="N6" s="13"/>
      <c r="O6" s="9"/>
    </row>
    <row r="7" spans="1:15" ht="21" customHeight="1" x14ac:dyDescent="0.25">
      <c r="A7" s="145" t="s">
        <v>16</v>
      </c>
      <c r="B7" s="148" t="s">
        <v>17</v>
      </c>
      <c r="C7" s="144" t="s">
        <v>1</v>
      </c>
      <c r="D7" s="144" t="s">
        <v>15</v>
      </c>
      <c r="E7" s="144" t="s">
        <v>13</v>
      </c>
      <c r="F7" s="143" t="s">
        <v>11</v>
      </c>
      <c r="G7" s="143"/>
      <c r="H7" s="143"/>
      <c r="I7" s="146" t="s">
        <v>18</v>
      </c>
      <c r="J7" s="146"/>
      <c r="K7" s="146" t="s">
        <v>2</v>
      </c>
      <c r="L7" s="146"/>
      <c r="M7" s="147" t="s">
        <v>14</v>
      </c>
      <c r="N7" s="147"/>
      <c r="O7" s="142" t="s">
        <v>3</v>
      </c>
    </row>
    <row r="8" spans="1:15" ht="30.75" customHeight="1" x14ac:dyDescent="0.25">
      <c r="A8" s="145"/>
      <c r="B8" s="149"/>
      <c r="C8" s="144"/>
      <c r="D8" s="144"/>
      <c r="E8" s="144"/>
      <c r="F8" s="36" t="s">
        <v>12</v>
      </c>
      <c r="G8" s="21" t="s">
        <v>0</v>
      </c>
      <c r="H8" s="46" t="s">
        <v>10</v>
      </c>
      <c r="I8" s="14" t="s">
        <v>0</v>
      </c>
      <c r="J8" s="47" t="s">
        <v>10</v>
      </c>
      <c r="K8" s="28" t="s">
        <v>23</v>
      </c>
      <c r="L8" s="34" t="s">
        <v>24</v>
      </c>
      <c r="M8" s="8" t="s">
        <v>4</v>
      </c>
      <c r="N8" s="23" t="s">
        <v>0</v>
      </c>
      <c r="O8" s="142"/>
    </row>
    <row r="9" spans="1:15" x14ac:dyDescent="0.25">
      <c r="A9" s="133" t="s">
        <v>19</v>
      </c>
      <c r="B9" s="128" t="s">
        <v>5</v>
      </c>
      <c r="C9" s="84">
        <v>322179.71000000002</v>
      </c>
      <c r="D9" s="84">
        <v>0</v>
      </c>
      <c r="E9" s="84">
        <f>C9-D9</f>
        <v>322179.71000000002</v>
      </c>
      <c r="F9" s="104" t="s">
        <v>117</v>
      </c>
      <c r="G9" s="22">
        <v>45343</v>
      </c>
      <c r="H9" s="84">
        <f>+C9</f>
        <v>322179.71000000002</v>
      </c>
      <c r="I9" s="53">
        <v>45306</v>
      </c>
      <c r="J9" s="84">
        <f>E9</f>
        <v>322179.71000000002</v>
      </c>
      <c r="K9" s="87">
        <v>118095027</v>
      </c>
      <c r="L9" s="56" t="s">
        <v>54</v>
      </c>
      <c r="M9" s="5" t="s">
        <v>138</v>
      </c>
      <c r="N9" s="53">
        <v>45306</v>
      </c>
      <c r="O9" s="6"/>
    </row>
    <row r="10" spans="1:15" x14ac:dyDescent="0.25">
      <c r="A10" s="134"/>
      <c r="B10" s="130"/>
      <c r="C10" s="86">
        <v>0</v>
      </c>
      <c r="D10" s="86">
        <v>6444</v>
      </c>
      <c r="E10" s="85">
        <v>0</v>
      </c>
      <c r="F10" s="104" t="s">
        <v>118</v>
      </c>
      <c r="G10" s="22">
        <v>45343</v>
      </c>
      <c r="H10" s="85">
        <f t="shared" ref="H10:H28" si="0">+C10</f>
        <v>0</v>
      </c>
      <c r="I10" s="53" t="s">
        <v>256</v>
      </c>
      <c r="J10" s="83">
        <f t="shared" ref="J10:J29" si="1">E10</f>
        <v>0</v>
      </c>
      <c r="K10" s="87"/>
      <c r="L10" s="56"/>
      <c r="M10" s="88" t="s">
        <v>139</v>
      </c>
      <c r="N10" s="53">
        <v>45315</v>
      </c>
      <c r="O10" s="6"/>
    </row>
    <row r="11" spans="1:15" x14ac:dyDescent="0.25">
      <c r="A11" s="134"/>
      <c r="B11" s="129"/>
      <c r="C11" s="85">
        <v>315735.7</v>
      </c>
      <c r="D11" s="85">
        <v>0</v>
      </c>
      <c r="E11" s="85">
        <f t="shared" ref="E11:E29" si="2">C11-D11</f>
        <v>315735.7</v>
      </c>
      <c r="F11" s="104" t="s">
        <v>119</v>
      </c>
      <c r="G11" s="22">
        <v>45343</v>
      </c>
      <c r="H11" s="85">
        <f t="shared" si="0"/>
        <v>315735.7</v>
      </c>
      <c r="I11" s="53">
        <v>45315</v>
      </c>
      <c r="J11" s="83">
        <f t="shared" si="1"/>
        <v>315735.7</v>
      </c>
      <c r="K11" s="87">
        <v>118095027</v>
      </c>
      <c r="L11" s="56" t="s">
        <v>54</v>
      </c>
      <c r="M11" s="5" t="s">
        <v>139</v>
      </c>
      <c r="N11" s="53">
        <v>45315</v>
      </c>
      <c r="O11" s="7"/>
    </row>
    <row r="12" spans="1:15" x14ac:dyDescent="0.25">
      <c r="A12" s="134"/>
      <c r="B12" s="128" t="s">
        <v>6</v>
      </c>
      <c r="C12" s="85">
        <v>0</v>
      </c>
      <c r="D12" s="85">
        <v>8814</v>
      </c>
      <c r="E12" s="85">
        <v>0</v>
      </c>
      <c r="F12" s="104" t="s">
        <v>120</v>
      </c>
      <c r="G12" s="22">
        <v>45338</v>
      </c>
      <c r="H12" s="85">
        <v>8814</v>
      </c>
      <c r="I12" s="53" t="s">
        <v>256</v>
      </c>
      <c r="J12" s="83">
        <f t="shared" si="1"/>
        <v>0</v>
      </c>
      <c r="K12" s="87"/>
      <c r="L12" s="56"/>
      <c r="M12" s="5" t="s">
        <v>140</v>
      </c>
      <c r="N12" s="53">
        <v>45324</v>
      </c>
      <c r="O12" s="7"/>
    </row>
    <row r="13" spans="1:15" x14ac:dyDescent="0.25">
      <c r="A13" s="134"/>
      <c r="B13" s="130"/>
      <c r="C13" s="86">
        <v>431895.32</v>
      </c>
      <c r="D13" s="86">
        <v>0</v>
      </c>
      <c r="E13" s="85">
        <f t="shared" si="2"/>
        <v>431895.32</v>
      </c>
      <c r="F13" s="104" t="s">
        <v>121</v>
      </c>
      <c r="G13" s="22">
        <v>45384</v>
      </c>
      <c r="H13" s="85">
        <f t="shared" si="0"/>
        <v>431895.32</v>
      </c>
      <c r="I13" s="53">
        <v>45324</v>
      </c>
      <c r="J13" s="83">
        <f t="shared" si="1"/>
        <v>431895.32</v>
      </c>
      <c r="K13" s="87">
        <v>118095027</v>
      </c>
      <c r="L13" s="56" t="s">
        <v>54</v>
      </c>
      <c r="M13" s="5" t="s">
        <v>140</v>
      </c>
      <c r="N13" s="53">
        <v>45324</v>
      </c>
      <c r="O13" s="7"/>
    </row>
    <row r="14" spans="1:15" x14ac:dyDescent="0.25">
      <c r="A14" s="134"/>
      <c r="B14" s="129"/>
      <c r="C14" s="86">
        <v>440709.32</v>
      </c>
      <c r="D14" s="86">
        <v>0</v>
      </c>
      <c r="E14" s="85">
        <f t="shared" si="2"/>
        <v>440709.32</v>
      </c>
      <c r="F14" s="104" t="s">
        <v>122</v>
      </c>
      <c r="G14" s="22">
        <v>45419</v>
      </c>
      <c r="H14" s="85">
        <f t="shared" si="0"/>
        <v>440709.32</v>
      </c>
      <c r="I14" s="53">
        <v>45337</v>
      </c>
      <c r="J14" s="83">
        <f t="shared" si="1"/>
        <v>440709.32</v>
      </c>
      <c r="K14" s="87">
        <v>118095027</v>
      </c>
      <c r="L14" s="56" t="s">
        <v>54</v>
      </c>
      <c r="M14" s="5" t="s">
        <v>141</v>
      </c>
      <c r="N14" s="53">
        <v>45337</v>
      </c>
      <c r="O14" s="7"/>
    </row>
    <row r="15" spans="1:15" x14ac:dyDescent="0.25">
      <c r="A15" s="134"/>
      <c r="B15" s="128" t="s">
        <v>7</v>
      </c>
      <c r="C15" s="85">
        <v>241925.4</v>
      </c>
      <c r="D15" s="85">
        <v>0</v>
      </c>
      <c r="E15" s="85">
        <f t="shared" si="2"/>
        <v>241925.4</v>
      </c>
      <c r="F15" s="104" t="s">
        <v>123</v>
      </c>
      <c r="G15" s="22">
        <v>45384</v>
      </c>
      <c r="H15" s="85">
        <f t="shared" si="0"/>
        <v>241925.4</v>
      </c>
      <c r="I15" s="53">
        <v>45357</v>
      </c>
      <c r="J15" s="83">
        <f t="shared" si="1"/>
        <v>241925.4</v>
      </c>
      <c r="K15" s="87">
        <v>118095027</v>
      </c>
      <c r="L15" s="56" t="s">
        <v>54</v>
      </c>
      <c r="M15" s="5" t="s">
        <v>142</v>
      </c>
      <c r="N15" s="53">
        <v>45357</v>
      </c>
      <c r="O15" s="7"/>
    </row>
    <row r="16" spans="1:15" x14ac:dyDescent="0.25">
      <c r="A16" s="134"/>
      <c r="B16" s="130"/>
      <c r="C16" s="86">
        <v>448644.23</v>
      </c>
      <c r="D16" s="86">
        <v>0</v>
      </c>
      <c r="E16" s="85">
        <f t="shared" si="2"/>
        <v>448644.23</v>
      </c>
      <c r="F16" s="104" t="s">
        <v>124</v>
      </c>
      <c r="G16" s="22">
        <v>45384</v>
      </c>
      <c r="H16" s="85">
        <f t="shared" si="0"/>
        <v>448644.23</v>
      </c>
      <c r="I16" s="53">
        <v>45366</v>
      </c>
      <c r="J16" s="83">
        <f t="shared" si="1"/>
        <v>448644.23</v>
      </c>
      <c r="K16" s="87">
        <v>118095027</v>
      </c>
      <c r="L16" s="56" t="s">
        <v>54</v>
      </c>
      <c r="M16" s="5" t="s">
        <v>143</v>
      </c>
      <c r="N16" s="53">
        <v>45366</v>
      </c>
      <c r="O16" s="7"/>
    </row>
    <row r="17" spans="1:15" x14ac:dyDescent="0.25">
      <c r="A17" s="134"/>
      <c r="B17" s="130"/>
      <c r="C17" s="86">
        <v>11392</v>
      </c>
      <c r="D17" s="86">
        <v>0</v>
      </c>
      <c r="E17" s="85">
        <f t="shared" si="2"/>
        <v>11392</v>
      </c>
      <c r="F17" s="104" t="s">
        <v>125</v>
      </c>
      <c r="G17" s="22">
        <v>45384</v>
      </c>
      <c r="H17" s="85">
        <f t="shared" si="0"/>
        <v>11392</v>
      </c>
      <c r="I17" s="53">
        <v>45373</v>
      </c>
      <c r="J17" s="83">
        <f t="shared" si="1"/>
        <v>11392</v>
      </c>
      <c r="K17" s="87">
        <v>118095027</v>
      </c>
      <c r="L17" s="56" t="s">
        <v>54</v>
      </c>
      <c r="M17" s="5" t="s">
        <v>144</v>
      </c>
      <c r="N17" s="53">
        <v>45373</v>
      </c>
      <c r="O17" s="7"/>
    </row>
    <row r="18" spans="1:15" x14ac:dyDescent="0.25">
      <c r="A18" s="134"/>
      <c r="B18" s="129"/>
      <c r="C18" s="85">
        <v>437252.22</v>
      </c>
      <c r="D18" s="85">
        <v>0</v>
      </c>
      <c r="E18" s="85">
        <f t="shared" si="2"/>
        <v>437252.22</v>
      </c>
      <c r="F18" s="104" t="s">
        <v>126</v>
      </c>
      <c r="G18" s="22">
        <v>45384</v>
      </c>
      <c r="H18" s="85">
        <f t="shared" si="0"/>
        <v>437252.22</v>
      </c>
      <c r="I18" s="53">
        <v>45373</v>
      </c>
      <c r="J18" s="83">
        <f t="shared" si="1"/>
        <v>437252.22</v>
      </c>
      <c r="K18" s="87">
        <v>118095027</v>
      </c>
      <c r="L18" s="56" t="s">
        <v>54</v>
      </c>
      <c r="M18" s="5" t="s">
        <v>144</v>
      </c>
      <c r="N18" s="53">
        <v>45373</v>
      </c>
      <c r="O18" s="7"/>
    </row>
    <row r="19" spans="1:15" x14ac:dyDescent="0.25">
      <c r="A19" s="134"/>
      <c r="B19" s="128" t="s">
        <v>8</v>
      </c>
      <c r="C19" s="85">
        <v>340928.24</v>
      </c>
      <c r="D19" s="85">
        <v>0</v>
      </c>
      <c r="E19" s="85">
        <f t="shared" si="2"/>
        <v>340928.24</v>
      </c>
      <c r="F19" s="104" t="s">
        <v>127</v>
      </c>
      <c r="G19" s="22">
        <v>45421</v>
      </c>
      <c r="H19" s="85">
        <f t="shared" si="0"/>
        <v>340928.24</v>
      </c>
      <c r="I19" s="53">
        <v>45397</v>
      </c>
      <c r="J19" s="83">
        <f t="shared" si="1"/>
        <v>340928.24</v>
      </c>
      <c r="K19" s="87">
        <v>118095027</v>
      </c>
      <c r="L19" s="56" t="s">
        <v>54</v>
      </c>
      <c r="M19" s="5" t="s">
        <v>145</v>
      </c>
      <c r="N19" s="53">
        <v>45397</v>
      </c>
      <c r="O19" s="7"/>
    </row>
    <row r="20" spans="1:15" x14ac:dyDescent="0.25">
      <c r="A20" s="134"/>
      <c r="B20" s="130"/>
      <c r="C20" s="86">
        <v>0</v>
      </c>
      <c r="D20" s="86">
        <v>6819</v>
      </c>
      <c r="E20" s="85">
        <v>0</v>
      </c>
      <c r="F20" s="104" t="s">
        <v>128</v>
      </c>
      <c r="G20" s="22">
        <v>45421</v>
      </c>
      <c r="H20" s="86">
        <v>6819</v>
      </c>
      <c r="I20" s="53" t="s">
        <v>256</v>
      </c>
      <c r="J20" s="83">
        <f t="shared" si="1"/>
        <v>0</v>
      </c>
      <c r="K20" s="87" t="s">
        <v>256</v>
      </c>
      <c r="L20" s="56" t="s">
        <v>256</v>
      </c>
      <c r="M20" s="5" t="s">
        <v>146</v>
      </c>
      <c r="N20" s="53">
        <v>45406</v>
      </c>
      <c r="O20" s="7"/>
    </row>
    <row r="21" spans="1:15" x14ac:dyDescent="0.25">
      <c r="A21" s="134"/>
      <c r="B21" s="129"/>
      <c r="C21" s="85">
        <v>334109.24</v>
      </c>
      <c r="D21" s="85">
        <v>0</v>
      </c>
      <c r="E21" s="85">
        <f t="shared" si="2"/>
        <v>334109.24</v>
      </c>
      <c r="F21" s="104" t="s">
        <v>129</v>
      </c>
      <c r="G21" s="22">
        <v>45421</v>
      </c>
      <c r="H21" s="85">
        <f t="shared" si="0"/>
        <v>334109.24</v>
      </c>
      <c r="I21" s="53">
        <v>45406</v>
      </c>
      <c r="J21" s="83">
        <f t="shared" si="1"/>
        <v>334109.24</v>
      </c>
      <c r="K21" s="87">
        <v>118095027</v>
      </c>
      <c r="L21" s="56" t="s">
        <v>54</v>
      </c>
      <c r="M21" s="5" t="s">
        <v>146</v>
      </c>
      <c r="N21" s="53">
        <v>45406</v>
      </c>
      <c r="O21" s="7"/>
    </row>
    <row r="22" spans="1:15" x14ac:dyDescent="0.25">
      <c r="A22" s="134"/>
      <c r="B22" s="128" t="s">
        <v>9</v>
      </c>
      <c r="C22" s="85">
        <v>419330.17</v>
      </c>
      <c r="D22" s="85">
        <v>0</v>
      </c>
      <c r="E22" s="85">
        <f t="shared" si="2"/>
        <v>419330.17</v>
      </c>
      <c r="F22" s="104" t="s">
        <v>130</v>
      </c>
      <c r="G22" s="22">
        <v>45454</v>
      </c>
      <c r="H22" s="85">
        <f t="shared" si="0"/>
        <v>419330.17</v>
      </c>
      <c r="I22" s="53" t="s">
        <v>147</v>
      </c>
      <c r="J22" s="83">
        <f t="shared" si="1"/>
        <v>419330.17</v>
      </c>
      <c r="K22" s="87">
        <v>118095027</v>
      </c>
      <c r="L22" s="56" t="s">
        <v>54</v>
      </c>
      <c r="M22" s="5" t="s">
        <v>148</v>
      </c>
      <c r="N22" s="53">
        <v>45427</v>
      </c>
      <c r="O22" s="7"/>
    </row>
    <row r="23" spans="1:15" x14ac:dyDescent="0.25">
      <c r="A23" s="134"/>
      <c r="B23" s="130"/>
      <c r="C23" s="86">
        <v>0</v>
      </c>
      <c r="D23" s="86">
        <v>8387</v>
      </c>
      <c r="E23" s="85">
        <v>0</v>
      </c>
      <c r="F23" s="104" t="s">
        <v>131</v>
      </c>
      <c r="G23" s="22">
        <v>45454</v>
      </c>
      <c r="H23" s="85">
        <v>8387</v>
      </c>
      <c r="I23" s="53" t="s">
        <v>256</v>
      </c>
      <c r="J23" s="83">
        <f t="shared" si="1"/>
        <v>0</v>
      </c>
      <c r="K23" s="87"/>
      <c r="L23" s="56"/>
      <c r="M23" s="5" t="s">
        <v>149</v>
      </c>
      <c r="N23" s="53">
        <v>45436</v>
      </c>
      <c r="O23" s="7"/>
    </row>
    <row r="24" spans="1:15" x14ac:dyDescent="0.25">
      <c r="A24" s="134"/>
      <c r="B24" s="129"/>
      <c r="C24" s="85">
        <v>410943.15</v>
      </c>
      <c r="D24" s="85">
        <v>0</v>
      </c>
      <c r="E24" s="85">
        <f t="shared" si="2"/>
        <v>410943.15</v>
      </c>
      <c r="F24" s="105" t="s">
        <v>132</v>
      </c>
      <c r="G24" s="22">
        <v>45454</v>
      </c>
      <c r="H24" s="85">
        <f t="shared" si="0"/>
        <v>410943.15</v>
      </c>
      <c r="I24" s="53">
        <v>45436</v>
      </c>
      <c r="J24" s="83">
        <f t="shared" si="1"/>
        <v>410943.15</v>
      </c>
      <c r="K24" s="87">
        <v>118095027</v>
      </c>
      <c r="L24" s="56" t="s">
        <v>54</v>
      </c>
      <c r="M24" s="5" t="s">
        <v>149</v>
      </c>
      <c r="N24" s="53">
        <v>45436</v>
      </c>
      <c r="O24" s="7"/>
    </row>
    <row r="25" spans="1:15" x14ac:dyDescent="0.25">
      <c r="A25" s="134"/>
      <c r="B25" s="128" t="s">
        <v>25</v>
      </c>
      <c r="C25" s="85">
        <v>36511.599999999999</v>
      </c>
      <c r="D25" s="85">
        <v>0</v>
      </c>
      <c r="E25" s="85">
        <f t="shared" si="2"/>
        <v>36511.599999999999</v>
      </c>
      <c r="F25" s="104" t="s">
        <v>133</v>
      </c>
      <c r="G25" s="22">
        <v>45455</v>
      </c>
      <c r="H25" s="85">
        <f t="shared" si="0"/>
        <v>36511.599999999999</v>
      </c>
      <c r="I25" s="53">
        <v>45446</v>
      </c>
      <c r="J25" s="83">
        <f t="shared" si="1"/>
        <v>36511.599999999999</v>
      </c>
      <c r="K25" s="87">
        <v>118095027</v>
      </c>
      <c r="L25" s="56" t="s">
        <v>54</v>
      </c>
      <c r="M25" s="5" t="s">
        <v>150</v>
      </c>
      <c r="N25" s="53">
        <v>45446</v>
      </c>
      <c r="O25" s="7"/>
    </row>
    <row r="26" spans="1:15" x14ac:dyDescent="0.25">
      <c r="A26" s="134"/>
      <c r="B26" s="130"/>
      <c r="C26" s="86">
        <v>149245.72</v>
      </c>
      <c r="D26" s="86">
        <v>0</v>
      </c>
      <c r="E26" s="85">
        <f t="shared" si="2"/>
        <v>149245.72</v>
      </c>
      <c r="F26" s="104" t="s">
        <v>134</v>
      </c>
      <c r="G26" s="22">
        <v>45455</v>
      </c>
      <c r="H26" s="85">
        <f t="shared" si="0"/>
        <v>149245.72</v>
      </c>
      <c r="I26" s="53">
        <v>45446</v>
      </c>
      <c r="J26" s="83">
        <f t="shared" si="1"/>
        <v>149245.72</v>
      </c>
      <c r="K26" s="87">
        <v>118095027</v>
      </c>
      <c r="L26" s="56" t="s">
        <v>54</v>
      </c>
      <c r="M26" s="5" t="s">
        <v>150</v>
      </c>
      <c r="N26" s="53">
        <v>45446</v>
      </c>
      <c r="O26" s="7"/>
    </row>
    <row r="27" spans="1:15" x14ac:dyDescent="0.25">
      <c r="A27" s="134"/>
      <c r="B27" s="130"/>
      <c r="C27" s="85">
        <v>544488.94999999995</v>
      </c>
      <c r="D27" s="85">
        <v>0</v>
      </c>
      <c r="E27" s="85">
        <f t="shared" si="2"/>
        <v>544488.94999999995</v>
      </c>
      <c r="F27" s="104" t="s">
        <v>135</v>
      </c>
      <c r="G27" s="22">
        <v>45462</v>
      </c>
      <c r="H27" s="85">
        <f t="shared" si="0"/>
        <v>544488.94999999995</v>
      </c>
      <c r="I27" s="53">
        <v>45457</v>
      </c>
      <c r="J27" s="83">
        <f t="shared" si="1"/>
        <v>544488.94999999995</v>
      </c>
      <c r="K27" s="87">
        <v>118095027</v>
      </c>
      <c r="L27" s="56" t="s">
        <v>54</v>
      </c>
      <c r="M27" s="5" t="s">
        <v>151</v>
      </c>
      <c r="N27" s="53">
        <v>45457</v>
      </c>
      <c r="O27" s="7"/>
    </row>
    <row r="28" spans="1:15" x14ac:dyDescent="0.25">
      <c r="A28" s="134"/>
      <c r="B28" s="130"/>
      <c r="C28" s="85">
        <v>11255</v>
      </c>
      <c r="D28" s="85">
        <v>0</v>
      </c>
      <c r="E28" s="85">
        <f t="shared" si="2"/>
        <v>11255</v>
      </c>
      <c r="F28" s="104" t="s">
        <v>136</v>
      </c>
      <c r="G28" s="22">
        <v>45483</v>
      </c>
      <c r="H28" s="85">
        <f t="shared" si="0"/>
        <v>11255</v>
      </c>
      <c r="I28" s="53">
        <v>45467</v>
      </c>
      <c r="J28" s="83">
        <f t="shared" si="1"/>
        <v>11255</v>
      </c>
      <c r="K28" s="87">
        <v>118095027</v>
      </c>
      <c r="L28" s="56" t="s">
        <v>54</v>
      </c>
      <c r="M28" s="5" t="s">
        <v>152</v>
      </c>
      <c r="N28" s="53">
        <v>45467</v>
      </c>
      <c r="O28" s="7"/>
    </row>
    <row r="29" spans="1:15" x14ac:dyDescent="0.25">
      <c r="A29" s="134"/>
      <c r="B29" s="130"/>
      <c r="C29" s="85">
        <v>533233.93999999994</v>
      </c>
      <c r="D29" s="85">
        <v>0</v>
      </c>
      <c r="E29" s="85">
        <f t="shared" si="2"/>
        <v>533233.93999999994</v>
      </c>
      <c r="F29" s="104" t="s">
        <v>137</v>
      </c>
      <c r="G29" s="22">
        <v>45483</v>
      </c>
      <c r="H29" s="85">
        <f>+C29</f>
        <v>533233.93999999994</v>
      </c>
      <c r="I29" s="53">
        <v>45467</v>
      </c>
      <c r="J29" s="83">
        <f t="shared" si="1"/>
        <v>533233.93999999994</v>
      </c>
      <c r="K29" s="87">
        <v>118095027</v>
      </c>
      <c r="L29" s="56" t="s">
        <v>54</v>
      </c>
      <c r="M29" s="5" t="s">
        <v>152</v>
      </c>
      <c r="N29" s="53">
        <v>45467</v>
      </c>
      <c r="O29" s="7"/>
    </row>
    <row r="30" spans="1:15" x14ac:dyDescent="0.25">
      <c r="A30" s="134"/>
      <c r="B30" s="128" t="s">
        <v>26</v>
      </c>
      <c r="C30" s="85">
        <v>0</v>
      </c>
      <c r="D30" s="85">
        <v>0</v>
      </c>
      <c r="E30" s="40">
        <f>C30-D30</f>
        <v>0</v>
      </c>
      <c r="F30" s="106"/>
      <c r="G30" s="54"/>
      <c r="H30" s="94"/>
      <c r="I30" s="54"/>
      <c r="J30" s="54"/>
      <c r="K30" s="54"/>
      <c r="L30" s="54"/>
      <c r="M30" s="54"/>
      <c r="N30" s="54"/>
      <c r="O30" s="7"/>
    </row>
    <row r="31" spans="1:15" x14ac:dyDescent="0.25">
      <c r="A31" s="134"/>
      <c r="B31" s="130"/>
      <c r="C31" s="85">
        <v>0</v>
      </c>
      <c r="D31" s="85">
        <v>0</v>
      </c>
      <c r="E31" s="40">
        <f>C31-D31</f>
        <v>0</v>
      </c>
      <c r="F31" s="106"/>
      <c r="G31" s="54"/>
      <c r="H31" s="94"/>
      <c r="I31" s="54"/>
      <c r="J31" s="54"/>
      <c r="K31" s="54"/>
      <c r="L31" s="54"/>
      <c r="M31" s="54"/>
      <c r="N31" s="54"/>
      <c r="O31" s="7"/>
    </row>
    <row r="32" spans="1:15" x14ac:dyDescent="0.25">
      <c r="A32" s="134"/>
      <c r="B32" s="130"/>
      <c r="C32" s="85">
        <v>0</v>
      </c>
      <c r="D32" s="85">
        <v>0</v>
      </c>
      <c r="E32" s="40">
        <f>C32-D32</f>
        <v>0</v>
      </c>
      <c r="F32" s="106"/>
      <c r="G32" s="54"/>
      <c r="H32" s="94"/>
      <c r="I32" s="54"/>
      <c r="J32" s="54"/>
      <c r="K32" s="54"/>
      <c r="L32" s="54"/>
      <c r="M32" s="54"/>
      <c r="N32" s="54"/>
      <c r="O32" s="7"/>
    </row>
    <row r="33" spans="1:15" x14ac:dyDescent="0.25">
      <c r="A33" s="134"/>
      <c r="B33" s="129"/>
      <c r="C33" s="85">
        <v>0</v>
      </c>
      <c r="D33" s="85">
        <v>0</v>
      </c>
      <c r="E33" s="40">
        <f t="shared" ref="E33" si="3">C33-D33</f>
        <v>0</v>
      </c>
      <c r="F33" s="106"/>
      <c r="G33" s="54"/>
      <c r="H33" s="94"/>
      <c r="I33" s="54"/>
      <c r="J33" s="54"/>
      <c r="K33" s="54"/>
      <c r="L33" s="54"/>
      <c r="M33" s="54"/>
      <c r="N33" s="54"/>
      <c r="O33" s="7"/>
    </row>
    <row r="34" spans="1:15" x14ac:dyDescent="0.25">
      <c r="A34" s="134"/>
      <c r="B34" s="128" t="s">
        <v>27</v>
      </c>
      <c r="C34" s="85">
        <v>0</v>
      </c>
      <c r="D34" s="85">
        <v>0</v>
      </c>
      <c r="E34" s="40">
        <f>C34-D34</f>
        <v>0</v>
      </c>
      <c r="F34" s="106"/>
      <c r="G34" s="54"/>
      <c r="H34" s="94"/>
      <c r="I34" s="54"/>
      <c r="J34" s="54"/>
      <c r="K34" s="54"/>
      <c r="L34" s="54"/>
      <c r="M34" s="54"/>
      <c r="N34" s="54"/>
      <c r="O34" s="7"/>
    </row>
    <row r="35" spans="1:15" hidden="1" x14ac:dyDescent="0.25">
      <c r="A35" s="134"/>
      <c r="B35" s="130"/>
      <c r="C35" s="85">
        <v>0</v>
      </c>
      <c r="D35" s="85">
        <v>0</v>
      </c>
      <c r="E35" s="40">
        <f>C35-D35</f>
        <v>0</v>
      </c>
      <c r="F35" s="106"/>
      <c r="G35" s="54"/>
      <c r="H35" s="94"/>
      <c r="I35" s="54"/>
      <c r="J35" s="54"/>
      <c r="K35" s="54"/>
      <c r="L35" s="54"/>
      <c r="M35" s="54"/>
      <c r="N35" s="54"/>
      <c r="O35" s="7"/>
    </row>
    <row r="36" spans="1:15" hidden="1" x14ac:dyDescent="0.25">
      <c r="A36" s="134"/>
      <c r="B36" s="129"/>
      <c r="C36" s="85">
        <v>0</v>
      </c>
      <c r="D36" s="85">
        <v>0</v>
      </c>
      <c r="E36" s="40">
        <f t="shared" ref="E36" si="4">C36-D36</f>
        <v>0</v>
      </c>
      <c r="F36" s="106"/>
      <c r="G36" s="54"/>
      <c r="H36" s="94"/>
      <c r="I36" s="54"/>
      <c r="J36" s="54"/>
      <c r="K36" s="54"/>
      <c r="L36" s="54"/>
      <c r="M36" s="54"/>
      <c r="N36" s="54"/>
      <c r="O36" s="7"/>
    </row>
    <row r="37" spans="1:15" x14ac:dyDescent="0.25">
      <c r="A37" s="134"/>
      <c r="B37" s="128" t="s">
        <v>28</v>
      </c>
      <c r="C37" s="85">
        <v>0</v>
      </c>
      <c r="D37" s="85">
        <v>0</v>
      </c>
      <c r="E37" s="40">
        <f>C37-D37</f>
        <v>0</v>
      </c>
      <c r="F37" s="106"/>
      <c r="G37" s="54"/>
      <c r="H37" s="94"/>
      <c r="I37" s="54"/>
      <c r="J37" s="54"/>
      <c r="K37" s="54"/>
      <c r="L37" s="54"/>
      <c r="M37" s="54"/>
      <c r="N37" s="54"/>
      <c r="O37" s="7"/>
    </row>
    <row r="38" spans="1:15" hidden="1" x14ac:dyDescent="0.25">
      <c r="A38" s="134"/>
      <c r="B38" s="130"/>
      <c r="C38" s="85">
        <v>0</v>
      </c>
      <c r="D38" s="85">
        <v>0</v>
      </c>
      <c r="E38" s="40">
        <f>C38-D38</f>
        <v>0</v>
      </c>
      <c r="F38" s="106"/>
      <c r="G38" s="54"/>
      <c r="H38" s="94"/>
      <c r="I38" s="54"/>
      <c r="J38" s="54"/>
      <c r="K38" s="54"/>
      <c r="L38" s="54"/>
      <c r="M38" s="54"/>
      <c r="N38" s="54"/>
      <c r="O38" s="7"/>
    </row>
    <row r="39" spans="1:15" hidden="1" x14ac:dyDescent="0.25">
      <c r="A39" s="134"/>
      <c r="B39" s="129"/>
      <c r="C39" s="85">
        <v>0</v>
      </c>
      <c r="D39" s="85">
        <v>0</v>
      </c>
      <c r="E39" s="40">
        <f t="shared" ref="E39:E47" si="5">C39-D39</f>
        <v>0</v>
      </c>
      <c r="F39" s="106"/>
      <c r="G39" s="54"/>
      <c r="H39" s="94"/>
      <c r="I39" s="54"/>
      <c r="J39" s="54"/>
      <c r="K39" s="54"/>
      <c r="L39" s="54"/>
      <c r="M39" s="54"/>
      <c r="N39" s="54"/>
      <c r="O39" s="7"/>
    </row>
    <row r="40" spans="1:15" x14ac:dyDescent="0.25">
      <c r="A40" s="134"/>
      <c r="B40" s="128" t="s">
        <v>29</v>
      </c>
      <c r="C40" s="69">
        <v>378552.52</v>
      </c>
      <c r="D40" s="69">
        <v>0</v>
      </c>
      <c r="E40" s="69">
        <f t="shared" si="5"/>
        <v>378552.52</v>
      </c>
      <c r="F40" s="106" t="s">
        <v>57</v>
      </c>
      <c r="G40" s="60">
        <v>45594</v>
      </c>
      <c r="H40" s="69">
        <v>378552.52</v>
      </c>
      <c r="I40" s="55">
        <v>45580</v>
      </c>
      <c r="J40" s="69">
        <v>378552.52</v>
      </c>
      <c r="K40" s="56" t="s">
        <v>53</v>
      </c>
      <c r="L40" s="56" t="s">
        <v>54</v>
      </c>
      <c r="M40" s="62" t="s">
        <v>58</v>
      </c>
      <c r="N40" s="63">
        <v>45580</v>
      </c>
      <c r="O40" s="7"/>
    </row>
    <row r="41" spans="1:15" x14ac:dyDescent="0.25">
      <c r="A41" s="134"/>
      <c r="B41" s="130"/>
      <c r="C41" s="69">
        <v>0</v>
      </c>
      <c r="D41" s="69">
        <v>7571</v>
      </c>
      <c r="E41" s="69">
        <v>0</v>
      </c>
      <c r="F41" s="106" t="s">
        <v>114</v>
      </c>
      <c r="G41" s="60">
        <v>45595</v>
      </c>
      <c r="H41" s="69">
        <v>7571</v>
      </c>
      <c r="I41" s="55" t="s">
        <v>116</v>
      </c>
      <c r="J41" s="69">
        <v>0</v>
      </c>
      <c r="K41" s="55" t="s">
        <v>116</v>
      </c>
      <c r="L41" s="55" t="s">
        <v>116</v>
      </c>
      <c r="M41" s="62" t="s">
        <v>63</v>
      </c>
      <c r="N41" s="24">
        <v>45588</v>
      </c>
      <c r="O41" s="7"/>
    </row>
    <row r="42" spans="1:15" x14ac:dyDescent="0.25">
      <c r="A42" s="134"/>
      <c r="B42" s="130"/>
      <c r="C42" s="69">
        <v>370981.52</v>
      </c>
      <c r="D42" s="69">
        <v>0</v>
      </c>
      <c r="E42" s="69">
        <f t="shared" si="5"/>
        <v>370981.52</v>
      </c>
      <c r="F42" s="106" t="s">
        <v>67</v>
      </c>
      <c r="G42" s="60">
        <v>45595</v>
      </c>
      <c r="H42" s="69">
        <v>370981.52</v>
      </c>
      <c r="I42" s="55">
        <v>45222</v>
      </c>
      <c r="J42" s="69">
        <v>370981.52</v>
      </c>
      <c r="K42" s="56" t="s">
        <v>53</v>
      </c>
      <c r="L42" s="56" t="s">
        <v>54</v>
      </c>
      <c r="M42" s="62" t="s">
        <v>63</v>
      </c>
      <c r="N42" s="24">
        <v>45588</v>
      </c>
      <c r="O42" s="7"/>
    </row>
    <row r="43" spans="1:15" x14ac:dyDescent="0.25">
      <c r="A43" s="134"/>
      <c r="B43" s="128" t="s">
        <v>30</v>
      </c>
      <c r="C43" s="69">
        <v>229730.57</v>
      </c>
      <c r="D43" s="69">
        <v>0</v>
      </c>
      <c r="E43" s="69">
        <f t="shared" si="5"/>
        <v>229730.57</v>
      </c>
      <c r="F43" s="106" t="s">
        <v>83</v>
      </c>
      <c r="G43" s="60">
        <v>45614</v>
      </c>
      <c r="H43" s="69">
        <v>229730.57</v>
      </c>
      <c r="I43" s="55">
        <v>45611</v>
      </c>
      <c r="J43" s="69">
        <v>229730.57</v>
      </c>
      <c r="K43" s="56" t="s">
        <v>53</v>
      </c>
      <c r="L43" s="56" t="s">
        <v>54</v>
      </c>
      <c r="M43" s="5" t="s">
        <v>79</v>
      </c>
      <c r="N43" s="24">
        <v>45611</v>
      </c>
      <c r="O43" s="7"/>
    </row>
    <row r="44" spans="1:15" x14ac:dyDescent="0.25">
      <c r="A44" s="134"/>
      <c r="B44" s="130"/>
      <c r="C44" s="69">
        <v>0</v>
      </c>
      <c r="D44" s="69">
        <v>4595</v>
      </c>
      <c r="E44" s="69">
        <v>0</v>
      </c>
      <c r="F44" s="106" t="s">
        <v>115</v>
      </c>
      <c r="G44" s="60">
        <v>45623</v>
      </c>
      <c r="H44" s="69">
        <v>4595</v>
      </c>
      <c r="I44" s="55" t="s">
        <v>116</v>
      </c>
      <c r="J44" s="69">
        <v>0</v>
      </c>
      <c r="K44" s="55" t="s">
        <v>116</v>
      </c>
      <c r="L44" s="55" t="s">
        <v>116</v>
      </c>
      <c r="M44" s="5" t="s">
        <v>87</v>
      </c>
      <c r="N44" s="24">
        <v>45622</v>
      </c>
      <c r="O44" s="7"/>
    </row>
    <row r="45" spans="1:15" x14ac:dyDescent="0.25">
      <c r="A45" s="134"/>
      <c r="B45" s="130"/>
      <c r="C45" s="69">
        <v>225135.57</v>
      </c>
      <c r="D45" s="69">
        <v>0</v>
      </c>
      <c r="E45" s="69">
        <f t="shared" si="5"/>
        <v>225135.57</v>
      </c>
      <c r="F45" s="106" t="s">
        <v>93</v>
      </c>
      <c r="G45" s="60">
        <v>45623</v>
      </c>
      <c r="H45" s="69">
        <v>225135.57</v>
      </c>
      <c r="I45" s="55">
        <v>45622</v>
      </c>
      <c r="J45" s="69">
        <v>225135.57</v>
      </c>
      <c r="K45" s="56" t="s">
        <v>53</v>
      </c>
      <c r="L45" s="56" t="s">
        <v>54</v>
      </c>
      <c r="M45" s="5" t="s">
        <v>87</v>
      </c>
      <c r="N45" s="24">
        <v>45622</v>
      </c>
      <c r="O45" s="7"/>
    </row>
    <row r="46" spans="1:15" x14ac:dyDescent="0.25">
      <c r="A46" s="134"/>
      <c r="B46" s="128" t="s">
        <v>31</v>
      </c>
      <c r="C46" s="69">
        <v>0</v>
      </c>
      <c r="D46" s="69">
        <v>6647</v>
      </c>
      <c r="E46" s="69">
        <v>0</v>
      </c>
      <c r="F46" s="106" t="s">
        <v>108</v>
      </c>
      <c r="G46" s="60">
        <v>45639</v>
      </c>
      <c r="H46" s="69">
        <v>6647</v>
      </c>
      <c r="I46" s="55" t="s">
        <v>116</v>
      </c>
      <c r="J46" s="69">
        <v>0</v>
      </c>
      <c r="K46" s="55" t="s">
        <v>116</v>
      </c>
      <c r="L46" s="55" t="s">
        <v>116</v>
      </c>
      <c r="M46" s="70" t="s">
        <v>102</v>
      </c>
      <c r="N46" s="55">
        <v>45639</v>
      </c>
      <c r="O46" s="6"/>
    </row>
    <row r="47" spans="1:15" x14ac:dyDescent="0.25">
      <c r="A47" s="134"/>
      <c r="B47" s="129"/>
      <c r="C47" s="69">
        <v>658039.22</v>
      </c>
      <c r="D47" s="72">
        <v>0</v>
      </c>
      <c r="E47" s="69">
        <f t="shared" si="5"/>
        <v>658039.22</v>
      </c>
      <c r="F47" s="106" t="s">
        <v>109</v>
      </c>
      <c r="G47" s="60">
        <v>45639</v>
      </c>
      <c r="H47" s="69">
        <v>658039.22</v>
      </c>
      <c r="I47" s="55">
        <v>45639</v>
      </c>
      <c r="J47" s="69">
        <v>658039.22</v>
      </c>
      <c r="K47" s="56" t="s">
        <v>53</v>
      </c>
      <c r="L47" s="56" t="s">
        <v>54</v>
      </c>
      <c r="M47" s="5">
        <v>100101</v>
      </c>
      <c r="N47" s="63">
        <v>45639</v>
      </c>
      <c r="O47" s="7"/>
    </row>
    <row r="48" spans="1:15" x14ac:dyDescent="0.25">
      <c r="A48" s="137" t="s">
        <v>20</v>
      </c>
      <c r="B48" s="138"/>
      <c r="C48" s="57">
        <f>SUM(C9:C47)</f>
        <v>7292219.3099999996</v>
      </c>
      <c r="D48" s="57">
        <f>SUM(D9:D47)</f>
        <v>49277</v>
      </c>
      <c r="E48" s="57">
        <f>SUM(E9:E47)</f>
        <v>7292219.3099999996</v>
      </c>
      <c r="F48" s="107"/>
      <c r="G48" s="73"/>
      <c r="H48" s="57">
        <f>SUM(H9:H47)</f>
        <v>7335052.3099999996</v>
      </c>
      <c r="I48" s="16"/>
      <c r="J48" s="57">
        <f>SUM(J9:J47)</f>
        <v>7292219.3099999996</v>
      </c>
      <c r="K48" s="29"/>
      <c r="L48" s="35"/>
      <c r="M48" s="5"/>
      <c r="N48" s="24"/>
      <c r="O48" s="6"/>
    </row>
    <row r="49" spans="1:15" x14ac:dyDescent="0.25">
      <c r="A49" s="133" t="s">
        <v>33</v>
      </c>
      <c r="B49" s="50" t="s">
        <v>5</v>
      </c>
      <c r="C49" s="85">
        <v>9688.14</v>
      </c>
      <c r="D49" s="86">
        <v>0</v>
      </c>
      <c r="E49" s="86">
        <f t="shared" ref="E49:E60" si="6">C49-D49</f>
        <v>9688.14</v>
      </c>
      <c r="F49" s="104" t="s">
        <v>177</v>
      </c>
      <c r="G49" s="60">
        <v>45333</v>
      </c>
      <c r="H49" s="85">
        <f t="shared" ref="H49:H54" si="7">+C49</f>
        <v>9688.14</v>
      </c>
      <c r="I49" s="55">
        <v>45315</v>
      </c>
      <c r="J49" s="85">
        <f t="shared" ref="J49:J54" si="8">E49</f>
        <v>9688.14</v>
      </c>
      <c r="K49" s="89">
        <v>118095027</v>
      </c>
      <c r="L49" s="56" t="s">
        <v>54</v>
      </c>
      <c r="M49" s="70" t="s">
        <v>139</v>
      </c>
      <c r="N49" s="55">
        <v>45315</v>
      </c>
      <c r="O49" s="6"/>
    </row>
    <row r="50" spans="1:15" x14ac:dyDescent="0.25">
      <c r="A50" s="134"/>
      <c r="B50" s="50" t="s">
        <v>6</v>
      </c>
      <c r="C50" s="86">
        <v>18742.849999999999</v>
      </c>
      <c r="D50" s="86">
        <v>0</v>
      </c>
      <c r="E50" s="86">
        <f t="shared" si="6"/>
        <v>18742.849999999999</v>
      </c>
      <c r="F50" s="104" t="s">
        <v>178</v>
      </c>
      <c r="G50" s="60">
        <v>45384</v>
      </c>
      <c r="H50" s="85">
        <f t="shared" si="7"/>
        <v>18742.849999999999</v>
      </c>
      <c r="I50" s="55">
        <v>45324</v>
      </c>
      <c r="J50" s="85">
        <f t="shared" si="8"/>
        <v>18742.849999999999</v>
      </c>
      <c r="K50" s="89">
        <v>118095027</v>
      </c>
      <c r="L50" s="56" t="s">
        <v>54</v>
      </c>
      <c r="M50" s="62" t="s">
        <v>140</v>
      </c>
      <c r="N50" s="55">
        <v>45324</v>
      </c>
      <c r="O50" s="6"/>
    </row>
    <row r="51" spans="1:15" x14ac:dyDescent="0.25">
      <c r="A51" s="134"/>
      <c r="B51" s="50" t="s">
        <v>7</v>
      </c>
      <c r="C51" s="86">
        <v>14569.19</v>
      </c>
      <c r="D51" s="86">
        <v>0</v>
      </c>
      <c r="E51" s="86">
        <f t="shared" si="6"/>
        <v>14569.19</v>
      </c>
      <c r="F51" s="104" t="s">
        <v>180</v>
      </c>
      <c r="G51" s="60">
        <v>45384</v>
      </c>
      <c r="H51" s="85">
        <f t="shared" si="7"/>
        <v>14569.19</v>
      </c>
      <c r="I51" s="55">
        <v>45373</v>
      </c>
      <c r="J51" s="85">
        <f t="shared" si="8"/>
        <v>14569.19</v>
      </c>
      <c r="K51" s="89">
        <v>118095027</v>
      </c>
      <c r="L51" s="56" t="s">
        <v>54</v>
      </c>
      <c r="M51" s="62" t="s">
        <v>144</v>
      </c>
      <c r="N51" s="55">
        <v>45373</v>
      </c>
      <c r="O51" s="6"/>
    </row>
    <row r="52" spans="1:15" x14ac:dyDescent="0.25">
      <c r="A52" s="134"/>
      <c r="B52" s="50" t="s">
        <v>8</v>
      </c>
      <c r="C52" s="86">
        <v>12997.05</v>
      </c>
      <c r="D52" s="86">
        <v>0</v>
      </c>
      <c r="E52" s="86">
        <f t="shared" si="6"/>
        <v>12997.05</v>
      </c>
      <c r="F52" s="104" t="s">
        <v>181</v>
      </c>
      <c r="G52" s="60">
        <v>45421</v>
      </c>
      <c r="H52" s="85">
        <f t="shared" si="7"/>
        <v>12997.05</v>
      </c>
      <c r="I52" s="92" t="s">
        <v>182</v>
      </c>
      <c r="J52" s="85">
        <f t="shared" si="8"/>
        <v>12997.05</v>
      </c>
      <c r="K52" s="89">
        <v>118095027</v>
      </c>
      <c r="L52" s="56" t="s">
        <v>54</v>
      </c>
      <c r="M52" s="62" t="s">
        <v>146</v>
      </c>
      <c r="N52" s="55" t="s">
        <v>182</v>
      </c>
      <c r="O52" s="6"/>
    </row>
    <row r="53" spans="1:15" x14ac:dyDescent="0.25">
      <c r="A53" s="134"/>
      <c r="B53" s="50" t="s">
        <v>9</v>
      </c>
      <c r="C53" s="86">
        <v>10256.790000000001</v>
      </c>
      <c r="D53" s="86">
        <v>0</v>
      </c>
      <c r="E53" s="86">
        <f t="shared" si="6"/>
        <v>10256.790000000001</v>
      </c>
      <c r="F53" s="104" t="s">
        <v>183</v>
      </c>
      <c r="G53" s="60">
        <v>45454</v>
      </c>
      <c r="H53" s="85">
        <f t="shared" si="7"/>
        <v>10256.790000000001</v>
      </c>
      <c r="I53" s="55">
        <v>45436</v>
      </c>
      <c r="J53" s="85">
        <f t="shared" si="8"/>
        <v>10256.790000000001</v>
      </c>
      <c r="K53" s="89">
        <v>118095027</v>
      </c>
      <c r="L53" s="56" t="s">
        <v>54</v>
      </c>
      <c r="M53" s="62" t="s">
        <v>149</v>
      </c>
      <c r="N53" s="55">
        <v>45436</v>
      </c>
      <c r="O53" s="6"/>
    </row>
    <row r="54" spans="1:15" x14ac:dyDescent="0.25">
      <c r="A54" s="134"/>
      <c r="B54" s="50" t="s">
        <v>25</v>
      </c>
      <c r="C54" s="86">
        <v>5989.23</v>
      </c>
      <c r="D54" s="86">
        <v>0</v>
      </c>
      <c r="E54" s="86">
        <f t="shared" si="6"/>
        <v>5989.23</v>
      </c>
      <c r="F54" s="104" t="s">
        <v>184</v>
      </c>
      <c r="G54" s="60">
        <v>45483</v>
      </c>
      <c r="H54" s="85">
        <f t="shared" si="7"/>
        <v>5989.23</v>
      </c>
      <c r="I54" s="55">
        <v>45467</v>
      </c>
      <c r="J54" s="85">
        <f t="shared" si="8"/>
        <v>5989.23</v>
      </c>
      <c r="K54" s="89">
        <v>118095027</v>
      </c>
      <c r="L54" s="56" t="s">
        <v>54</v>
      </c>
      <c r="M54" s="62" t="s">
        <v>152</v>
      </c>
      <c r="N54" s="55">
        <v>45467</v>
      </c>
      <c r="O54" s="6"/>
    </row>
    <row r="55" spans="1:15" x14ac:dyDescent="0.25">
      <c r="A55" s="134"/>
      <c r="B55" s="50" t="s">
        <v>26</v>
      </c>
      <c r="C55" s="42">
        <v>0</v>
      </c>
      <c r="D55" s="59">
        <v>0</v>
      </c>
      <c r="E55" s="69">
        <f t="shared" si="6"/>
        <v>0</v>
      </c>
      <c r="F55" s="107"/>
      <c r="G55" s="73"/>
      <c r="H55" s="48"/>
      <c r="I55" s="55"/>
      <c r="J55" s="41"/>
      <c r="K55" s="29"/>
      <c r="L55" s="35"/>
      <c r="M55" s="5"/>
      <c r="N55" s="24"/>
      <c r="O55" s="6"/>
    </row>
    <row r="56" spans="1:15" x14ac:dyDescent="0.25">
      <c r="A56" s="134"/>
      <c r="B56" s="50" t="s">
        <v>27</v>
      </c>
      <c r="C56" s="42">
        <v>0</v>
      </c>
      <c r="D56" s="59">
        <v>0</v>
      </c>
      <c r="E56" s="69">
        <f t="shared" si="6"/>
        <v>0</v>
      </c>
      <c r="F56" s="107"/>
      <c r="G56" s="73"/>
      <c r="H56" s="48"/>
      <c r="I56" s="16"/>
      <c r="J56" s="41"/>
      <c r="K56" s="29"/>
      <c r="L56" s="35"/>
      <c r="M56" s="5"/>
      <c r="N56" s="24"/>
      <c r="O56" s="6"/>
    </row>
    <row r="57" spans="1:15" x14ac:dyDescent="0.25">
      <c r="A57" s="134"/>
      <c r="B57" s="50" t="s">
        <v>28</v>
      </c>
      <c r="C57" s="42">
        <v>0</v>
      </c>
      <c r="D57" s="59">
        <v>0</v>
      </c>
      <c r="E57" s="69">
        <f t="shared" si="6"/>
        <v>0</v>
      </c>
      <c r="F57" s="107"/>
      <c r="G57" s="73"/>
      <c r="H57" s="48"/>
      <c r="I57" s="16"/>
      <c r="J57" s="41"/>
      <c r="K57" s="29"/>
      <c r="L57" s="35"/>
      <c r="M57" s="5"/>
      <c r="N57" s="24"/>
      <c r="O57" s="6"/>
    </row>
    <row r="58" spans="1:15" x14ac:dyDescent="0.25">
      <c r="A58" s="134"/>
      <c r="B58" s="50" t="s">
        <v>29</v>
      </c>
      <c r="C58" s="59">
        <v>4596.93</v>
      </c>
      <c r="D58" s="57">
        <v>0</v>
      </c>
      <c r="E58" s="69">
        <f t="shared" si="6"/>
        <v>4596.93</v>
      </c>
      <c r="F58" s="108" t="s">
        <v>64</v>
      </c>
      <c r="G58" s="60">
        <v>45595</v>
      </c>
      <c r="H58" s="59">
        <v>4596.93</v>
      </c>
      <c r="I58" s="64">
        <v>45222</v>
      </c>
      <c r="J58" s="79">
        <v>4596.93</v>
      </c>
      <c r="K58" s="65" t="s">
        <v>53</v>
      </c>
      <c r="L58" s="61" t="s">
        <v>54</v>
      </c>
      <c r="M58" s="62" t="s">
        <v>63</v>
      </c>
      <c r="N58" s="63">
        <v>45588</v>
      </c>
      <c r="O58" s="6"/>
    </row>
    <row r="59" spans="1:15" x14ac:dyDescent="0.25">
      <c r="A59" s="134"/>
      <c r="B59" s="50" t="s">
        <v>30</v>
      </c>
      <c r="C59" s="59">
        <v>5226.97</v>
      </c>
      <c r="D59" s="59">
        <v>0</v>
      </c>
      <c r="E59" s="69">
        <f t="shared" si="6"/>
        <v>5226.97</v>
      </c>
      <c r="F59" s="108" t="s">
        <v>92</v>
      </c>
      <c r="G59" s="60">
        <v>45623</v>
      </c>
      <c r="H59" s="59">
        <v>5226.97</v>
      </c>
      <c r="I59" s="64">
        <v>45622</v>
      </c>
      <c r="J59" s="79">
        <v>5226.97</v>
      </c>
      <c r="K59" s="65" t="s">
        <v>53</v>
      </c>
      <c r="L59" s="61" t="s">
        <v>54</v>
      </c>
      <c r="M59" s="62" t="s">
        <v>87</v>
      </c>
      <c r="N59" s="64">
        <v>45622</v>
      </c>
      <c r="O59" s="6"/>
    </row>
    <row r="60" spans="1:15" x14ac:dyDescent="0.25">
      <c r="A60" s="135"/>
      <c r="B60" s="50" t="s">
        <v>31</v>
      </c>
      <c r="C60" s="59">
        <v>6423.67</v>
      </c>
      <c r="D60" s="59">
        <v>0</v>
      </c>
      <c r="E60" s="69">
        <f t="shared" si="6"/>
        <v>6423.67</v>
      </c>
      <c r="F60" s="108" t="s">
        <v>107</v>
      </c>
      <c r="G60" s="60">
        <v>45639</v>
      </c>
      <c r="H60" s="59">
        <v>6423.67</v>
      </c>
      <c r="I60" s="64">
        <v>45639</v>
      </c>
      <c r="J60" s="79">
        <v>6423.67</v>
      </c>
      <c r="K60" s="65" t="s">
        <v>53</v>
      </c>
      <c r="L60" s="61" t="s">
        <v>54</v>
      </c>
      <c r="M60" s="62" t="s">
        <v>102</v>
      </c>
      <c r="N60" s="63">
        <v>45639</v>
      </c>
      <c r="O60" s="6"/>
    </row>
    <row r="61" spans="1:15" x14ac:dyDescent="0.25">
      <c r="A61" s="137" t="s">
        <v>20</v>
      </c>
      <c r="B61" s="138"/>
      <c r="C61" s="57">
        <f t="shared" ref="C61:E61" si="9">SUM(C49:C60)</f>
        <v>88490.819999999992</v>
      </c>
      <c r="D61" s="41">
        <f t="shared" si="9"/>
        <v>0</v>
      </c>
      <c r="E61" s="41">
        <f t="shared" si="9"/>
        <v>88490.819999999992</v>
      </c>
      <c r="F61" s="107"/>
      <c r="G61" s="73"/>
      <c r="H61" s="48">
        <f>SUM(H49:H60)</f>
        <v>88490.819999999992</v>
      </c>
      <c r="I61" s="16"/>
      <c r="J61" s="41">
        <f>SUM(J49:J60)</f>
        <v>88490.819999999992</v>
      </c>
      <c r="K61" s="29"/>
      <c r="L61" s="35"/>
      <c r="M61" s="5"/>
      <c r="N61" s="24"/>
      <c r="O61" s="6"/>
    </row>
    <row r="62" spans="1:15" x14ac:dyDescent="0.25">
      <c r="A62" s="133" t="s">
        <v>32</v>
      </c>
      <c r="B62" s="128" t="s">
        <v>5</v>
      </c>
      <c r="C62" s="85">
        <v>10626.05</v>
      </c>
      <c r="D62" s="86">
        <v>0</v>
      </c>
      <c r="E62" s="85">
        <f t="shared" ref="E62:E79" si="10">C62-D62</f>
        <v>10626.05</v>
      </c>
      <c r="F62" s="104" t="s">
        <v>237</v>
      </c>
      <c r="G62" s="60">
        <v>45342</v>
      </c>
      <c r="H62" s="85">
        <f t="shared" ref="H62:H74" si="11">+C62</f>
        <v>10626.05</v>
      </c>
      <c r="I62" s="55">
        <v>45296</v>
      </c>
      <c r="J62" s="85">
        <f t="shared" ref="J62:J73" si="12">E62</f>
        <v>10626.05</v>
      </c>
      <c r="K62" s="89">
        <v>118095027</v>
      </c>
      <c r="L62" s="56" t="s">
        <v>54</v>
      </c>
      <c r="M62" s="70" t="s">
        <v>238</v>
      </c>
      <c r="N62" s="55">
        <v>45296</v>
      </c>
      <c r="O62" s="6"/>
    </row>
    <row r="63" spans="1:15" x14ac:dyDescent="0.25">
      <c r="A63" s="134"/>
      <c r="B63" s="129"/>
      <c r="C63" s="85">
        <v>1040.3699999999999</v>
      </c>
      <c r="D63" s="85">
        <v>0</v>
      </c>
      <c r="E63" s="85">
        <f t="shared" si="10"/>
        <v>1040.3699999999999</v>
      </c>
      <c r="F63" s="104" t="s">
        <v>239</v>
      </c>
      <c r="G63" s="60">
        <v>45343</v>
      </c>
      <c r="H63" s="85">
        <f t="shared" si="11"/>
        <v>1040.3699999999999</v>
      </c>
      <c r="I63" s="55">
        <v>45320</v>
      </c>
      <c r="J63" s="85">
        <f t="shared" si="12"/>
        <v>1040.3699999999999</v>
      </c>
      <c r="K63" s="89">
        <v>118095027</v>
      </c>
      <c r="L63" s="56" t="s">
        <v>54</v>
      </c>
      <c r="M63" s="62" t="s">
        <v>186</v>
      </c>
      <c r="N63" s="55">
        <v>45320</v>
      </c>
      <c r="O63" s="55"/>
    </row>
    <row r="64" spans="1:15" x14ac:dyDescent="0.25">
      <c r="A64" s="134"/>
      <c r="B64" s="128" t="s">
        <v>6</v>
      </c>
      <c r="C64" s="85">
        <v>8385.99</v>
      </c>
      <c r="D64" s="85">
        <v>0</v>
      </c>
      <c r="E64" s="85">
        <f t="shared" si="10"/>
        <v>8385.99</v>
      </c>
      <c r="F64" s="104" t="s">
        <v>240</v>
      </c>
      <c r="G64" s="60">
        <v>45334</v>
      </c>
      <c r="H64" s="85">
        <f t="shared" si="11"/>
        <v>8385.99</v>
      </c>
      <c r="I64" s="55">
        <v>45329</v>
      </c>
      <c r="J64" s="85">
        <f t="shared" si="12"/>
        <v>8385.99</v>
      </c>
      <c r="K64" s="89">
        <v>118095027</v>
      </c>
      <c r="L64" s="56" t="s">
        <v>54</v>
      </c>
      <c r="M64" s="62" t="s">
        <v>156</v>
      </c>
      <c r="N64" s="55">
        <v>45329</v>
      </c>
      <c r="O64" s="55"/>
    </row>
    <row r="65" spans="1:15" x14ac:dyDescent="0.25">
      <c r="A65" s="134"/>
      <c r="B65" s="129"/>
      <c r="C65" s="86">
        <v>1109.6500000000001</v>
      </c>
      <c r="D65" s="86">
        <v>0</v>
      </c>
      <c r="E65" s="85">
        <f t="shared" si="10"/>
        <v>1109.6500000000001</v>
      </c>
      <c r="F65" s="104" t="s">
        <v>241</v>
      </c>
      <c r="G65" s="60">
        <v>45384</v>
      </c>
      <c r="H65" s="85">
        <f t="shared" si="11"/>
        <v>1109.6500000000001</v>
      </c>
      <c r="I65" s="55">
        <v>45350</v>
      </c>
      <c r="J65" s="85">
        <f t="shared" si="12"/>
        <v>1109.6500000000001</v>
      </c>
      <c r="K65" s="89">
        <v>118095027</v>
      </c>
      <c r="L65" s="56" t="s">
        <v>54</v>
      </c>
      <c r="M65" s="62" t="s">
        <v>189</v>
      </c>
      <c r="N65" s="55">
        <v>45350</v>
      </c>
      <c r="O65" s="55"/>
    </row>
    <row r="66" spans="1:15" x14ac:dyDescent="0.25">
      <c r="A66" s="134"/>
      <c r="B66" s="128" t="s">
        <v>7</v>
      </c>
      <c r="C66" s="85">
        <v>17025.509999999998</v>
      </c>
      <c r="D66" s="85">
        <v>0</v>
      </c>
      <c r="E66" s="85">
        <f t="shared" si="10"/>
        <v>17025.509999999998</v>
      </c>
      <c r="F66" s="104" t="s">
        <v>242</v>
      </c>
      <c r="G66" s="60">
        <v>45384</v>
      </c>
      <c r="H66" s="85">
        <f t="shared" si="11"/>
        <v>17025.509999999998</v>
      </c>
      <c r="I66" s="55">
        <v>45357</v>
      </c>
      <c r="J66" s="85">
        <f t="shared" si="12"/>
        <v>17025.509999999998</v>
      </c>
      <c r="K66" s="89">
        <v>118095027</v>
      </c>
      <c r="L66" s="56" t="s">
        <v>54</v>
      </c>
      <c r="M66" s="62" t="s">
        <v>142</v>
      </c>
      <c r="N66" s="55">
        <v>45357</v>
      </c>
      <c r="O66" s="55"/>
    </row>
    <row r="67" spans="1:15" x14ac:dyDescent="0.25">
      <c r="A67" s="134"/>
      <c r="B67" s="129"/>
      <c r="C67" s="86">
        <v>1109.6500000000001</v>
      </c>
      <c r="D67" s="86">
        <v>0</v>
      </c>
      <c r="E67" s="85">
        <f t="shared" si="10"/>
        <v>1109.6500000000001</v>
      </c>
      <c r="F67" s="109" t="s">
        <v>243</v>
      </c>
      <c r="G67" s="60">
        <v>45384</v>
      </c>
      <c r="H67" s="85">
        <f t="shared" si="11"/>
        <v>1109.6500000000001</v>
      </c>
      <c r="I67" s="55">
        <v>45377</v>
      </c>
      <c r="J67" s="85">
        <f t="shared" si="12"/>
        <v>1109.6500000000001</v>
      </c>
      <c r="K67" s="89">
        <v>118095027</v>
      </c>
      <c r="L67" s="56" t="s">
        <v>54</v>
      </c>
      <c r="M67" s="62" t="s">
        <v>191</v>
      </c>
      <c r="N67" s="55">
        <v>45377</v>
      </c>
      <c r="O67" s="55"/>
    </row>
    <row r="68" spans="1:15" x14ac:dyDescent="0.25">
      <c r="A68" s="134"/>
      <c r="B68" s="128" t="s">
        <v>8</v>
      </c>
      <c r="C68" s="85">
        <v>10391.31</v>
      </c>
      <c r="D68" s="85">
        <v>0</v>
      </c>
      <c r="E68" s="85">
        <f t="shared" si="10"/>
        <v>10391.31</v>
      </c>
      <c r="F68" s="104" t="s">
        <v>244</v>
      </c>
      <c r="G68" s="60" t="s">
        <v>245</v>
      </c>
      <c r="H68" s="85">
        <f t="shared" si="11"/>
        <v>10391.31</v>
      </c>
      <c r="I68" s="55">
        <v>45386</v>
      </c>
      <c r="J68" s="85">
        <f t="shared" si="12"/>
        <v>10391.31</v>
      </c>
      <c r="K68" s="89">
        <v>118095027</v>
      </c>
      <c r="L68" s="56" t="s">
        <v>54</v>
      </c>
      <c r="M68" s="62" t="s">
        <v>159</v>
      </c>
      <c r="N68" s="55">
        <v>45386</v>
      </c>
      <c r="O68" s="55"/>
    </row>
    <row r="69" spans="1:15" x14ac:dyDescent="0.25">
      <c r="A69" s="134"/>
      <c r="B69" s="129"/>
      <c r="C69" s="86">
        <v>1107.72</v>
      </c>
      <c r="D69" s="86">
        <v>0</v>
      </c>
      <c r="E69" s="85">
        <f t="shared" si="10"/>
        <v>1107.72</v>
      </c>
      <c r="F69" s="104" t="s">
        <v>246</v>
      </c>
      <c r="G69" s="60">
        <v>45421</v>
      </c>
      <c r="H69" s="85">
        <f t="shared" si="11"/>
        <v>1107.72</v>
      </c>
      <c r="I69" s="55">
        <v>45386</v>
      </c>
      <c r="J69" s="85">
        <f t="shared" si="12"/>
        <v>1107.72</v>
      </c>
      <c r="K69" s="89">
        <v>118095027</v>
      </c>
      <c r="L69" s="56" t="s">
        <v>54</v>
      </c>
      <c r="M69" s="62" t="s">
        <v>193</v>
      </c>
      <c r="N69" s="55">
        <v>45386</v>
      </c>
      <c r="O69" s="55"/>
    </row>
    <row r="70" spans="1:15" x14ac:dyDescent="0.25">
      <c r="A70" s="134"/>
      <c r="B70" s="128" t="s">
        <v>9</v>
      </c>
      <c r="C70" s="85">
        <v>10420.85</v>
      </c>
      <c r="D70" s="85">
        <v>0</v>
      </c>
      <c r="E70" s="85">
        <f t="shared" si="10"/>
        <v>10420.85</v>
      </c>
      <c r="F70" s="104" t="s">
        <v>247</v>
      </c>
      <c r="G70" s="60">
        <v>45421</v>
      </c>
      <c r="H70" s="85">
        <f t="shared" si="11"/>
        <v>10420.85</v>
      </c>
      <c r="I70" s="55">
        <v>45418</v>
      </c>
      <c r="J70" s="85">
        <f t="shared" si="12"/>
        <v>10420.85</v>
      </c>
      <c r="K70" s="89">
        <v>118095027</v>
      </c>
      <c r="L70" s="56" t="s">
        <v>54</v>
      </c>
      <c r="M70" s="62" t="s">
        <v>161</v>
      </c>
      <c r="N70" s="55">
        <v>45418</v>
      </c>
      <c r="O70" s="55"/>
    </row>
    <row r="71" spans="1:15" x14ac:dyDescent="0.25">
      <c r="A71" s="134"/>
      <c r="B71" s="129"/>
      <c r="C71" s="86">
        <v>1104.75</v>
      </c>
      <c r="D71" s="86">
        <v>0</v>
      </c>
      <c r="E71" s="85">
        <f t="shared" si="10"/>
        <v>1104.75</v>
      </c>
      <c r="F71" s="104" t="s">
        <v>248</v>
      </c>
      <c r="G71" s="60">
        <v>45454</v>
      </c>
      <c r="H71" s="85">
        <f t="shared" si="11"/>
        <v>1104.75</v>
      </c>
      <c r="I71" s="55">
        <v>45438</v>
      </c>
      <c r="J71" s="85">
        <f t="shared" si="12"/>
        <v>1104.75</v>
      </c>
      <c r="K71" s="89">
        <v>118095027</v>
      </c>
      <c r="L71" s="56" t="s">
        <v>54</v>
      </c>
      <c r="M71" s="62" t="s">
        <v>196</v>
      </c>
      <c r="N71" s="55">
        <v>45438</v>
      </c>
      <c r="O71" s="6"/>
    </row>
    <row r="72" spans="1:15" x14ac:dyDescent="0.25">
      <c r="A72" s="134"/>
      <c r="B72" s="128" t="s">
        <v>25</v>
      </c>
      <c r="C72" s="85">
        <v>9907.0300000000007</v>
      </c>
      <c r="D72" s="85">
        <v>0</v>
      </c>
      <c r="E72" s="85">
        <f t="shared" si="10"/>
        <v>9907.0300000000007</v>
      </c>
      <c r="F72" s="104" t="s">
        <v>249</v>
      </c>
      <c r="G72" s="60">
        <v>45455</v>
      </c>
      <c r="H72" s="85">
        <f t="shared" si="11"/>
        <v>9907.0300000000007</v>
      </c>
      <c r="I72" s="55">
        <v>45446</v>
      </c>
      <c r="J72" s="85">
        <f t="shared" si="12"/>
        <v>9907.0300000000007</v>
      </c>
      <c r="K72" s="89">
        <v>118095027</v>
      </c>
      <c r="L72" s="56" t="s">
        <v>54</v>
      </c>
      <c r="M72" s="62" t="s">
        <v>150</v>
      </c>
      <c r="N72" s="55">
        <v>45446</v>
      </c>
      <c r="O72" s="6"/>
    </row>
    <row r="73" spans="1:15" x14ac:dyDescent="0.25">
      <c r="A73" s="134"/>
      <c r="B73" s="129"/>
      <c r="C73" s="86">
        <v>1104.75</v>
      </c>
      <c r="D73" s="86">
        <v>0</v>
      </c>
      <c r="E73" s="85">
        <f t="shared" si="10"/>
        <v>1104.75</v>
      </c>
      <c r="F73" s="104" t="s">
        <v>250</v>
      </c>
      <c r="G73" s="60">
        <v>45483</v>
      </c>
      <c r="H73" s="85">
        <f t="shared" si="11"/>
        <v>1104.75</v>
      </c>
      <c r="I73" s="55">
        <v>45469</v>
      </c>
      <c r="J73" s="85">
        <f t="shared" si="12"/>
        <v>1104.75</v>
      </c>
      <c r="K73" s="89">
        <v>118095027</v>
      </c>
      <c r="L73" s="56" t="s">
        <v>54</v>
      </c>
      <c r="M73" s="62" t="s">
        <v>199</v>
      </c>
      <c r="N73" s="55">
        <v>45469</v>
      </c>
      <c r="O73" s="6"/>
    </row>
    <row r="74" spans="1:15" x14ac:dyDescent="0.25">
      <c r="A74" s="134"/>
      <c r="B74" s="50" t="s">
        <v>26</v>
      </c>
      <c r="C74" s="59">
        <v>0</v>
      </c>
      <c r="D74" s="59">
        <v>0</v>
      </c>
      <c r="E74" s="69">
        <f t="shared" si="10"/>
        <v>0</v>
      </c>
      <c r="F74" s="107"/>
      <c r="G74" s="73"/>
      <c r="H74" s="48">
        <f t="shared" si="11"/>
        <v>0</v>
      </c>
      <c r="I74" s="16"/>
      <c r="J74" s="41"/>
      <c r="K74" s="29"/>
      <c r="L74" s="35"/>
      <c r="M74" s="5"/>
      <c r="N74" s="55"/>
      <c r="O74" s="6"/>
    </row>
    <row r="75" spans="1:15" x14ac:dyDescent="0.25">
      <c r="A75" s="134"/>
      <c r="B75" s="50" t="s">
        <v>27</v>
      </c>
      <c r="C75" s="59">
        <v>0</v>
      </c>
      <c r="D75" s="59">
        <v>0</v>
      </c>
      <c r="E75" s="69">
        <f t="shared" si="10"/>
        <v>0</v>
      </c>
      <c r="F75" s="107"/>
      <c r="G75" s="73"/>
      <c r="H75" s="48"/>
      <c r="I75" s="16"/>
      <c r="J75" s="41"/>
      <c r="K75" s="29"/>
      <c r="L75" s="35"/>
      <c r="M75" s="5"/>
      <c r="N75" s="24"/>
      <c r="O75" s="6"/>
    </row>
    <row r="76" spans="1:15" x14ac:dyDescent="0.25">
      <c r="A76" s="134"/>
      <c r="B76" s="50" t="s">
        <v>28</v>
      </c>
      <c r="C76" s="59">
        <v>0</v>
      </c>
      <c r="D76" s="59">
        <v>0</v>
      </c>
      <c r="E76" s="69">
        <f t="shared" si="10"/>
        <v>0</v>
      </c>
      <c r="F76" s="107"/>
      <c r="G76" s="73"/>
      <c r="H76" s="48"/>
      <c r="I76" s="16"/>
      <c r="J76" s="41"/>
      <c r="K76" s="29"/>
      <c r="L76" s="35"/>
      <c r="M76" s="5"/>
      <c r="N76" s="24"/>
      <c r="O76" s="6"/>
    </row>
    <row r="77" spans="1:15" x14ac:dyDescent="0.25">
      <c r="A77" s="134"/>
      <c r="B77" s="50" t="s">
        <v>29</v>
      </c>
      <c r="C77" s="59">
        <v>10747.88</v>
      </c>
      <c r="D77" s="59">
        <v>0</v>
      </c>
      <c r="E77" s="69">
        <f t="shared" si="10"/>
        <v>10747.88</v>
      </c>
      <c r="F77" s="108" t="s">
        <v>52</v>
      </c>
      <c r="G77" s="60">
        <v>45595</v>
      </c>
      <c r="H77" s="49">
        <v>10747.88</v>
      </c>
      <c r="I77" s="15">
        <v>45580</v>
      </c>
      <c r="J77" s="42">
        <v>10747.88</v>
      </c>
      <c r="K77" s="29" t="s">
        <v>53</v>
      </c>
      <c r="L77" s="35" t="s">
        <v>54</v>
      </c>
      <c r="M77" s="5" t="s">
        <v>55</v>
      </c>
      <c r="N77" s="24">
        <v>45572</v>
      </c>
      <c r="O77" s="6"/>
    </row>
    <row r="78" spans="1:15" x14ac:dyDescent="0.25">
      <c r="A78" s="134"/>
      <c r="B78" s="50" t="s">
        <v>30</v>
      </c>
      <c r="C78" s="59">
        <v>10852.21</v>
      </c>
      <c r="D78" s="59">
        <v>0</v>
      </c>
      <c r="E78" s="69">
        <f t="shared" si="10"/>
        <v>10852.21</v>
      </c>
      <c r="F78" s="108" t="s">
        <v>72</v>
      </c>
      <c r="G78" s="60">
        <v>45603</v>
      </c>
      <c r="H78" s="49">
        <v>10852.21</v>
      </c>
      <c r="I78" s="15">
        <v>45602</v>
      </c>
      <c r="J78" s="42">
        <v>10852.21</v>
      </c>
      <c r="K78" s="29" t="s">
        <v>53</v>
      </c>
      <c r="L78" s="35" t="s">
        <v>54</v>
      </c>
      <c r="M78" s="5" t="s">
        <v>73</v>
      </c>
      <c r="N78" s="24">
        <v>45602</v>
      </c>
      <c r="O78" s="6"/>
    </row>
    <row r="79" spans="1:15" x14ac:dyDescent="0.25">
      <c r="A79" s="135"/>
      <c r="B79" s="50" t="s">
        <v>31</v>
      </c>
      <c r="C79" s="59">
        <v>10512.31</v>
      </c>
      <c r="D79" s="59">
        <v>0</v>
      </c>
      <c r="E79" s="69">
        <f t="shared" si="10"/>
        <v>10512.31</v>
      </c>
      <c r="F79" s="108" t="s">
        <v>98</v>
      </c>
      <c r="G79" s="60">
        <v>45636</v>
      </c>
      <c r="H79" s="49">
        <v>10512.31</v>
      </c>
      <c r="I79" s="15">
        <v>45631</v>
      </c>
      <c r="J79" s="42">
        <v>10512.31</v>
      </c>
      <c r="K79" s="29" t="s">
        <v>53</v>
      </c>
      <c r="L79" s="35" t="s">
        <v>54</v>
      </c>
      <c r="M79" s="5" t="s">
        <v>99</v>
      </c>
      <c r="N79" s="24">
        <v>45631</v>
      </c>
      <c r="O79" s="6"/>
    </row>
    <row r="80" spans="1:15" x14ac:dyDescent="0.25">
      <c r="A80" s="137" t="s">
        <v>20</v>
      </c>
      <c r="B80" s="138"/>
      <c r="C80" s="57">
        <f t="shared" ref="C80:E80" si="13">SUM(C62:C79)</f>
        <v>105446.03</v>
      </c>
      <c r="D80" s="57">
        <f t="shared" si="13"/>
        <v>0</v>
      </c>
      <c r="E80" s="57">
        <f t="shared" si="13"/>
        <v>105446.03</v>
      </c>
      <c r="F80" s="107"/>
      <c r="G80" s="73"/>
      <c r="H80" s="57">
        <f>SUM(H62:H79)</f>
        <v>105446.03</v>
      </c>
      <c r="I80" s="16"/>
      <c r="J80" s="57">
        <f>SUM(J62:J79)</f>
        <v>105446.03</v>
      </c>
      <c r="K80" s="29"/>
      <c r="L80" s="35"/>
      <c r="M80" s="5"/>
      <c r="N80" s="24"/>
      <c r="O80" s="6"/>
    </row>
    <row r="81" spans="1:15" ht="13.95" customHeight="1" x14ac:dyDescent="0.25">
      <c r="A81" s="153" t="s">
        <v>34</v>
      </c>
      <c r="B81" s="50" t="s">
        <v>5</v>
      </c>
      <c r="C81" s="85"/>
      <c r="D81" s="86"/>
      <c r="E81" s="86"/>
      <c r="F81" s="104"/>
      <c r="G81" s="60"/>
      <c r="H81" s="85"/>
      <c r="I81" s="55"/>
      <c r="J81" s="85"/>
      <c r="K81" s="89"/>
      <c r="L81" s="90"/>
      <c r="M81" s="70"/>
      <c r="N81" s="55"/>
      <c r="O81" s="6"/>
    </row>
    <row r="82" spans="1:15" x14ac:dyDescent="0.25">
      <c r="A82" s="154"/>
      <c r="B82" s="50" t="s">
        <v>6</v>
      </c>
      <c r="C82" s="86"/>
      <c r="D82" s="86"/>
      <c r="E82" s="86"/>
      <c r="F82" s="104"/>
      <c r="G82" s="60"/>
      <c r="H82" s="85"/>
      <c r="I82" s="55"/>
      <c r="J82" s="85"/>
      <c r="K82" s="89"/>
      <c r="L82" s="90"/>
      <c r="M82" s="62"/>
      <c r="N82" s="55"/>
      <c r="O82" s="6"/>
    </row>
    <row r="83" spans="1:15" x14ac:dyDescent="0.25">
      <c r="A83" s="154"/>
      <c r="B83" s="50" t="s">
        <v>7</v>
      </c>
      <c r="C83" s="86"/>
      <c r="D83" s="86"/>
      <c r="E83" s="86"/>
      <c r="F83" s="105"/>
      <c r="G83" s="60"/>
      <c r="H83" s="85"/>
      <c r="I83" s="55"/>
      <c r="J83" s="85"/>
      <c r="K83" s="89"/>
      <c r="L83" s="90"/>
      <c r="M83" s="62"/>
      <c r="N83" s="55"/>
      <c r="O83" s="6"/>
    </row>
    <row r="84" spans="1:15" x14ac:dyDescent="0.25">
      <c r="A84" s="154"/>
      <c r="B84" s="50" t="s">
        <v>8</v>
      </c>
      <c r="C84" s="86"/>
      <c r="D84" s="86"/>
      <c r="E84" s="86"/>
      <c r="F84" s="104"/>
      <c r="G84" s="60"/>
      <c r="H84" s="85"/>
      <c r="I84" s="55"/>
      <c r="J84" s="85"/>
      <c r="K84" s="89"/>
      <c r="L84" s="90"/>
      <c r="M84" s="62"/>
      <c r="N84" s="55"/>
      <c r="O84" s="6"/>
    </row>
    <row r="85" spans="1:15" x14ac:dyDescent="0.25">
      <c r="A85" s="154"/>
      <c r="B85" s="50" t="s">
        <v>9</v>
      </c>
      <c r="C85" s="86"/>
      <c r="D85" s="86"/>
      <c r="E85" s="86"/>
      <c r="F85" s="104"/>
      <c r="G85" s="60"/>
      <c r="H85" s="85"/>
      <c r="I85" s="55"/>
      <c r="J85" s="85"/>
      <c r="K85" s="89"/>
      <c r="L85" s="90"/>
      <c r="M85" s="62"/>
      <c r="N85" s="55"/>
      <c r="O85" s="6"/>
    </row>
    <row r="86" spans="1:15" x14ac:dyDescent="0.25">
      <c r="A86" s="154"/>
      <c r="B86" s="50" t="s">
        <v>25</v>
      </c>
      <c r="C86" s="86"/>
      <c r="D86" s="86"/>
      <c r="E86" s="86"/>
      <c r="F86" s="104"/>
      <c r="G86" s="60"/>
      <c r="H86" s="85"/>
      <c r="I86" s="55"/>
      <c r="J86" s="85"/>
      <c r="K86" s="89"/>
      <c r="L86" s="90"/>
      <c r="M86" s="62"/>
      <c r="N86" s="55"/>
      <c r="O86" s="6"/>
    </row>
    <row r="87" spans="1:15" x14ac:dyDescent="0.25">
      <c r="A87" s="154"/>
      <c r="B87" s="50" t="s">
        <v>26</v>
      </c>
      <c r="C87" s="42">
        <v>0</v>
      </c>
      <c r="D87" s="42">
        <v>0</v>
      </c>
      <c r="E87" s="69">
        <f t="shared" ref="E87:E94" si="14">C87-D87</f>
        <v>0</v>
      </c>
      <c r="F87" s="107"/>
      <c r="G87" s="73"/>
      <c r="H87" s="48">
        <f t="shared" ref="H87" si="15">+C87</f>
        <v>0</v>
      </c>
      <c r="I87" s="16"/>
      <c r="J87" s="41"/>
      <c r="K87" s="29"/>
      <c r="L87" s="35"/>
      <c r="M87" s="5"/>
      <c r="N87" s="24"/>
      <c r="O87" s="6"/>
    </row>
    <row r="88" spans="1:15" x14ac:dyDescent="0.25">
      <c r="A88" s="154"/>
      <c r="B88" s="50" t="s">
        <v>27</v>
      </c>
      <c r="C88" s="42">
        <v>0</v>
      </c>
      <c r="D88" s="42">
        <v>0</v>
      </c>
      <c r="E88" s="69">
        <f t="shared" si="14"/>
        <v>0</v>
      </c>
      <c r="F88" s="107"/>
      <c r="G88" s="73"/>
      <c r="H88" s="48"/>
      <c r="I88" s="16"/>
      <c r="J88" s="41"/>
      <c r="K88" s="29"/>
      <c r="L88" s="35"/>
      <c r="M88" s="5"/>
      <c r="N88" s="24"/>
      <c r="O88" s="6"/>
    </row>
    <row r="89" spans="1:15" x14ac:dyDescent="0.25">
      <c r="A89" s="154"/>
      <c r="B89" s="50" t="s">
        <v>28</v>
      </c>
      <c r="C89" s="42">
        <v>0</v>
      </c>
      <c r="D89" s="42">
        <v>0</v>
      </c>
      <c r="E89" s="69">
        <f t="shared" si="14"/>
        <v>0</v>
      </c>
      <c r="F89" s="107"/>
      <c r="G89" s="73"/>
      <c r="H89" s="48"/>
      <c r="I89" s="16"/>
      <c r="J89" s="41"/>
      <c r="K89" s="29"/>
      <c r="L89" s="35"/>
      <c r="M89" s="5"/>
      <c r="N89" s="24"/>
      <c r="O89" s="6"/>
    </row>
    <row r="90" spans="1:15" x14ac:dyDescent="0.25">
      <c r="A90" s="154"/>
      <c r="B90" s="128" t="s">
        <v>29</v>
      </c>
      <c r="C90" s="59">
        <v>1125.1300000000001</v>
      </c>
      <c r="D90" s="59">
        <v>0</v>
      </c>
      <c r="E90" s="69">
        <f t="shared" si="14"/>
        <v>1125.1300000000001</v>
      </c>
      <c r="F90" s="108" t="s">
        <v>68</v>
      </c>
      <c r="G90" s="60">
        <v>45595</v>
      </c>
      <c r="H90" s="74">
        <v>1125.1300000000001</v>
      </c>
      <c r="I90" s="64">
        <v>45594</v>
      </c>
      <c r="J90" s="59">
        <v>1125.1300000000001</v>
      </c>
      <c r="K90" s="65" t="s">
        <v>53</v>
      </c>
      <c r="L90" s="61" t="s">
        <v>54</v>
      </c>
      <c r="M90" s="5" t="s">
        <v>69</v>
      </c>
      <c r="N90" s="64">
        <v>45594</v>
      </c>
      <c r="O90" s="6"/>
    </row>
    <row r="91" spans="1:15" x14ac:dyDescent="0.25">
      <c r="A91" s="154"/>
      <c r="B91" s="129"/>
      <c r="C91" s="59">
        <v>4452.2</v>
      </c>
      <c r="D91" s="59">
        <v>0</v>
      </c>
      <c r="E91" s="69">
        <f>C91-D91</f>
        <v>4452.2</v>
      </c>
      <c r="F91" s="108" t="s">
        <v>62</v>
      </c>
      <c r="G91" s="60">
        <v>45321</v>
      </c>
      <c r="H91" s="74">
        <v>4452.2</v>
      </c>
      <c r="I91" s="15">
        <v>45588</v>
      </c>
      <c r="J91" s="42">
        <v>4452.2</v>
      </c>
      <c r="K91" s="29" t="s">
        <v>53</v>
      </c>
      <c r="L91" s="61" t="s">
        <v>54</v>
      </c>
      <c r="M91" s="62" t="s">
        <v>63</v>
      </c>
      <c r="N91" s="63">
        <v>45588</v>
      </c>
      <c r="O91" s="6"/>
    </row>
    <row r="92" spans="1:15" x14ac:dyDescent="0.25">
      <c r="A92" s="154"/>
      <c r="B92" s="128" t="s">
        <v>30</v>
      </c>
      <c r="C92" s="59">
        <v>1125.1300000000001</v>
      </c>
      <c r="D92" s="59">
        <v>0</v>
      </c>
      <c r="E92" s="69">
        <f t="shared" si="14"/>
        <v>1125.1300000000001</v>
      </c>
      <c r="F92" s="108" t="s">
        <v>94</v>
      </c>
      <c r="G92" s="60">
        <v>45624</v>
      </c>
      <c r="H92" s="49">
        <v>1125.1300000000001</v>
      </c>
      <c r="I92" s="15">
        <v>45623</v>
      </c>
      <c r="J92" s="42">
        <v>1125.1300000000001</v>
      </c>
      <c r="K92" s="65" t="s">
        <v>53</v>
      </c>
      <c r="L92" s="61" t="s">
        <v>54</v>
      </c>
      <c r="M92" s="5" t="s">
        <v>95</v>
      </c>
      <c r="N92" s="24">
        <v>45623</v>
      </c>
      <c r="O92" s="6"/>
    </row>
    <row r="93" spans="1:15" x14ac:dyDescent="0.25">
      <c r="A93" s="154"/>
      <c r="B93" s="129"/>
      <c r="C93" s="59">
        <v>4553.45</v>
      </c>
      <c r="D93" s="59">
        <v>0</v>
      </c>
      <c r="E93" s="69">
        <f>C93-D93</f>
        <v>4553.45</v>
      </c>
      <c r="F93" s="108" t="s">
        <v>91</v>
      </c>
      <c r="G93" s="60">
        <v>45623</v>
      </c>
      <c r="H93" s="49">
        <v>4553.45</v>
      </c>
      <c r="I93" s="15">
        <v>45622</v>
      </c>
      <c r="J93" s="42">
        <v>4553.45</v>
      </c>
      <c r="K93" s="29" t="s">
        <v>53</v>
      </c>
      <c r="L93" s="61" t="s">
        <v>54</v>
      </c>
      <c r="M93" s="62" t="s">
        <v>87</v>
      </c>
      <c r="N93" s="63">
        <v>45622</v>
      </c>
      <c r="O93" s="6"/>
    </row>
    <row r="94" spans="1:15" x14ac:dyDescent="0.25">
      <c r="A94" s="154"/>
      <c r="B94" s="156" t="s">
        <v>31</v>
      </c>
      <c r="C94" s="59">
        <v>1125.1300000000001</v>
      </c>
      <c r="D94" s="59">
        <v>0</v>
      </c>
      <c r="E94" s="69">
        <f t="shared" si="14"/>
        <v>1125.1300000000001</v>
      </c>
      <c r="F94" s="108" t="s">
        <v>110</v>
      </c>
      <c r="G94" s="60">
        <v>45653</v>
      </c>
      <c r="H94" s="49">
        <v>1125.1300000000001</v>
      </c>
      <c r="I94" s="15">
        <v>45652</v>
      </c>
      <c r="J94" s="42">
        <v>1125.1300000000001</v>
      </c>
      <c r="K94" s="65" t="s">
        <v>53</v>
      </c>
      <c r="L94" s="61" t="s">
        <v>54</v>
      </c>
      <c r="M94" s="5" t="s">
        <v>111</v>
      </c>
      <c r="N94" s="24">
        <v>45652</v>
      </c>
      <c r="O94" s="6"/>
    </row>
    <row r="95" spans="1:15" x14ac:dyDescent="0.25">
      <c r="A95" s="155"/>
      <c r="B95" s="156"/>
      <c r="C95" s="59">
        <v>5876.04</v>
      </c>
      <c r="D95" s="59">
        <v>0</v>
      </c>
      <c r="E95" s="69">
        <f>C95-D95</f>
        <v>5876.04</v>
      </c>
      <c r="F95" s="108" t="s">
        <v>106</v>
      </c>
      <c r="G95" s="60">
        <v>45639</v>
      </c>
      <c r="H95" s="49">
        <v>5876.04</v>
      </c>
      <c r="I95" s="15">
        <v>45639</v>
      </c>
      <c r="J95" s="42">
        <v>5876.04</v>
      </c>
      <c r="K95" s="29" t="s">
        <v>53</v>
      </c>
      <c r="L95" s="61" t="s">
        <v>54</v>
      </c>
      <c r="M95" s="62" t="s">
        <v>102</v>
      </c>
      <c r="N95" s="22">
        <v>45639</v>
      </c>
      <c r="O95" s="6"/>
    </row>
    <row r="96" spans="1:15" x14ac:dyDescent="0.25">
      <c r="A96" s="137" t="s">
        <v>20</v>
      </c>
      <c r="B96" s="138"/>
      <c r="C96" s="57">
        <f>SUM(C81:C94)</f>
        <v>12381.04</v>
      </c>
      <c r="D96" s="57">
        <f>SUM(D81:D94)</f>
        <v>0</v>
      </c>
      <c r="E96" s="57">
        <f>SUM(E81:E94)</f>
        <v>12381.04</v>
      </c>
      <c r="F96" s="107"/>
      <c r="G96" s="73"/>
      <c r="H96" s="48">
        <f>SUM(H81:H94)</f>
        <v>12381.04</v>
      </c>
      <c r="I96" s="16"/>
      <c r="J96" s="41">
        <f>SUM(J81:J94)</f>
        <v>12381.04</v>
      </c>
      <c r="K96" s="29"/>
      <c r="L96" s="35"/>
      <c r="M96" s="5"/>
      <c r="N96" s="24"/>
      <c r="O96" s="6"/>
    </row>
    <row r="97" spans="1:15" x14ac:dyDescent="0.25">
      <c r="A97" s="133" t="s">
        <v>35</v>
      </c>
      <c r="B97" s="50" t="s">
        <v>5</v>
      </c>
      <c r="C97" s="85">
        <v>3205.24</v>
      </c>
      <c r="D97" s="86">
        <v>0</v>
      </c>
      <c r="E97" s="86">
        <f t="shared" ref="E97:E105" si="16">C97-D97</f>
        <v>3205.24</v>
      </c>
      <c r="F97" s="104" t="s">
        <v>232</v>
      </c>
      <c r="G97" s="60">
        <v>45343</v>
      </c>
      <c r="H97" s="85">
        <f t="shared" ref="H97:H102" si="17">+C97</f>
        <v>3205.24</v>
      </c>
      <c r="I97" s="55">
        <v>45315</v>
      </c>
      <c r="J97" s="85">
        <f t="shared" ref="J97:J102" si="18">E97</f>
        <v>3205.24</v>
      </c>
      <c r="K97" s="89">
        <v>118095027</v>
      </c>
      <c r="L97" s="56" t="s">
        <v>54</v>
      </c>
      <c r="M97" s="70" t="s">
        <v>139</v>
      </c>
      <c r="N97" s="55">
        <v>45315</v>
      </c>
      <c r="O97" s="6"/>
    </row>
    <row r="98" spans="1:15" x14ac:dyDescent="0.25">
      <c r="A98" s="134"/>
      <c r="B98" s="50" t="s">
        <v>6</v>
      </c>
      <c r="C98" s="86">
        <v>5480.97</v>
      </c>
      <c r="D98" s="86">
        <v>0</v>
      </c>
      <c r="E98" s="86">
        <f t="shared" si="16"/>
        <v>5480.97</v>
      </c>
      <c r="F98" s="104" t="s">
        <v>233</v>
      </c>
      <c r="G98" s="60">
        <v>45384</v>
      </c>
      <c r="H98" s="85">
        <f t="shared" si="17"/>
        <v>5480.97</v>
      </c>
      <c r="I98" s="55">
        <v>45324</v>
      </c>
      <c r="J98" s="85">
        <f t="shared" si="18"/>
        <v>5480.97</v>
      </c>
      <c r="K98" s="89">
        <v>118095027</v>
      </c>
      <c r="L98" s="56" t="s">
        <v>54</v>
      </c>
      <c r="M98" s="62" t="s">
        <v>140</v>
      </c>
      <c r="N98" s="55">
        <v>45324</v>
      </c>
      <c r="O98" s="6"/>
    </row>
    <row r="99" spans="1:15" x14ac:dyDescent="0.25">
      <c r="A99" s="134"/>
      <c r="B99" s="50" t="s">
        <v>7</v>
      </c>
      <c r="C99" s="86">
        <v>5276.98</v>
      </c>
      <c r="D99" s="86">
        <v>0</v>
      </c>
      <c r="E99" s="86">
        <f t="shared" si="16"/>
        <v>5276.98</v>
      </c>
      <c r="F99" s="105" t="s">
        <v>179</v>
      </c>
      <c r="G99" s="60">
        <v>45384</v>
      </c>
      <c r="H99" s="85">
        <f t="shared" si="17"/>
        <v>5276.98</v>
      </c>
      <c r="I99" s="55">
        <v>45373</v>
      </c>
      <c r="J99" s="85">
        <f t="shared" si="18"/>
        <v>5276.98</v>
      </c>
      <c r="K99" s="89">
        <v>118095027</v>
      </c>
      <c r="L99" s="56" t="s">
        <v>54</v>
      </c>
      <c r="M99" s="62" t="s">
        <v>144</v>
      </c>
      <c r="N99" s="55">
        <v>45373</v>
      </c>
      <c r="O99" s="6"/>
    </row>
    <row r="100" spans="1:15" x14ac:dyDescent="0.25">
      <c r="A100" s="134"/>
      <c r="B100" s="50" t="s">
        <v>8</v>
      </c>
      <c r="C100" s="86">
        <v>4184.49</v>
      </c>
      <c r="D100" s="86">
        <v>0</v>
      </c>
      <c r="E100" s="86">
        <f t="shared" si="16"/>
        <v>4184.49</v>
      </c>
      <c r="F100" s="104" t="s">
        <v>234</v>
      </c>
      <c r="G100" s="60">
        <v>45421</v>
      </c>
      <c r="H100" s="85">
        <f t="shared" si="17"/>
        <v>4184.49</v>
      </c>
      <c r="I100" s="55">
        <v>45406</v>
      </c>
      <c r="J100" s="85">
        <f t="shared" si="18"/>
        <v>4184.49</v>
      </c>
      <c r="K100" s="89">
        <v>118095027</v>
      </c>
      <c r="L100" s="56" t="s">
        <v>54</v>
      </c>
      <c r="M100" s="62" t="s">
        <v>146</v>
      </c>
      <c r="N100" s="55">
        <v>45406</v>
      </c>
      <c r="O100" s="6"/>
    </row>
    <row r="101" spans="1:15" x14ac:dyDescent="0.25">
      <c r="A101" s="134"/>
      <c r="B101" s="50" t="s">
        <v>9</v>
      </c>
      <c r="C101" s="86">
        <v>5523.39</v>
      </c>
      <c r="D101" s="86">
        <v>0</v>
      </c>
      <c r="E101" s="86">
        <f t="shared" si="16"/>
        <v>5523.39</v>
      </c>
      <c r="F101" s="104" t="s">
        <v>235</v>
      </c>
      <c r="G101" s="60">
        <v>45454</v>
      </c>
      <c r="H101" s="85">
        <f t="shared" si="17"/>
        <v>5523.39</v>
      </c>
      <c r="I101" s="55">
        <v>45436</v>
      </c>
      <c r="J101" s="85">
        <f t="shared" si="18"/>
        <v>5523.39</v>
      </c>
      <c r="K101" s="89">
        <v>118095027</v>
      </c>
      <c r="L101" s="56" t="s">
        <v>54</v>
      </c>
      <c r="M101" s="62" t="s">
        <v>149</v>
      </c>
      <c r="N101" s="55">
        <v>45436</v>
      </c>
      <c r="O101" s="6"/>
    </row>
    <row r="102" spans="1:15" x14ac:dyDescent="0.25">
      <c r="A102" s="134"/>
      <c r="B102" s="50" t="s">
        <v>25</v>
      </c>
      <c r="C102" s="86">
        <v>5570.51</v>
      </c>
      <c r="D102" s="86">
        <v>0</v>
      </c>
      <c r="E102" s="86">
        <f t="shared" si="16"/>
        <v>5570.51</v>
      </c>
      <c r="F102" s="104" t="s">
        <v>236</v>
      </c>
      <c r="G102" s="60">
        <v>45483</v>
      </c>
      <c r="H102" s="85">
        <f t="shared" si="17"/>
        <v>5570.51</v>
      </c>
      <c r="I102" s="55">
        <v>45467</v>
      </c>
      <c r="J102" s="85">
        <f t="shared" si="18"/>
        <v>5570.51</v>
      </c>
      <c r="K102" s="89">
        <v>118095027</v>
      </c>
      <c r="L102" s="56" t="s">
        <v>54</v>
      </c>
      <c r="M102" s="62" t="s">
        <v>152</v>
      </c>
      <c r="N102" s="55">
        <v>45467</v>
      </c>
      <c r="O102" s="6"/>
    </row>
    <row r="103" spans="1:15" x14ac:dyDescent="0.25">
      <c r="A103" s="134"/>
      <c r="B103" s="50" t="s">
        <v>26</v>
      </c>
      <c r="C103" s="42">
        <v>0</v>
      </c>
      <c r="D103" s="42">
        <v>0</v>
      </c>
      <c r="E103" s="69">
        <f t="shared" si="16"/>
        <v>0</v>
      </c>
      <c r="F103" s="107"/>
      <c r="G103" s="73"/>
      <c r="H103" s="48"/>
      <c r="I103" s="16"/>
      <c r="J103" s="41"/>
      <c r="K103" s="29"/>
      <c r="L103" s="35"/>
      <c r="M103" s="5"/>
      <c r="N103" s="24"/>
      <c r="O103" s="6"/>
    </row>
    <row r="104" spans="1:15" x14ac:dyDescent="0.25">
      <c r="A104" s="134"/>
      <c r="B104" s="50" t="s">
        <v>27</v>
      </c>
      <c r="C104" s="42">
        <v>0</v>
      </c>
      <c r="D104" s="42">
        <v>0</v>
      </c>
      <c r="E104" s="69">
        <f t="shared" si="16"/>
        <v>0</v>
      </c>
      <c r="F104" s="107"/>
      <c r="G104" s="73"/>
      <c r="H104" s="48"/>
      <c r="I104" s="16"/>
      <c r="J104" s="41"/>
      <c r="K104" s="29"/>
      <c r="L104" s="35"/>
      <c r="M104" s="5"/>
      <c r="N104" s="24"/>
      <c r="O104" s="6"/>
    </row>
    <row r="105" spans="1:15" x14ac:dyDescent="0.25">
      <c r="A105" s="134"/>
      <c r="B105" s="50" t="s">
        <v>28</v>
      </c>
      <c r="C105" s="42">
        <v>0</v>
      </c>
      <c r="D105" s="42">
        <v>0</v>
      </c>
      <c r="E105" s="69">
        <f t="shared" si="16"/>
        <v>0</v>
      </c>
      <c r="F105" s="107"/>
      <c r="G105" s="73"/>
      <c r="H105" s="48"/>
      <c r="I105" s="16"/>
      <c r="J105" s="41"/>
      <c r="K105" s="29"/>
      <c r="L105" s="35"/>
      <c r="M105" s="5"/>
      <c r="N105" s="24"/>
      <c r="O105" s="6"/>
    </row>
    <row r="106" spans="1:15" x14ac:dyDescent="0.25">
      <c r="A106" s="134"/>
      <c r="B106" s="50" t="s">
        <v>29</v>
      </c>
      <c r="C106" s="95"/>
      <c r="D106" s="95"/>
      <c r="E106" s="95"/>
      <c r="F106" s="110"/>
      <c r="G106" s="95"/>
      <c r="H106" s="95"/>
      <c r="I106" s="95"/>
      <c r="J106" s="95"/>
      <c r="K106" s="95"/>
      <c r="L106" s="95"/>
      <c r="M106" s="95"/>
      <c r="N106" s="95"/>
      <c r="O106" s="6"/>
    </row>
    <row r="107" spans="1:15" x14ac:dyDescent="0.25">
      <c r="A107" s="134"/>
      <c r="B107" s="50" t="s">
        <v>30</v>
      </c>
      <c r="C107" s="95"/>
      <c r="D107" s="95"/>
      <c r="E107" s="95"/>
      <c r="F107" s="110"/>
      <c r="G107" s="95"/>
      <c r="H107" s="95"/>
      <c r="I107" s="95"/>
      <c r="J107" s="95"/>
      <c r="K107" s="95"/>
      <c r="L107" s="95"/>
      <c r="M107" s="95"/>
      <c r="N107" s="95"/>
      <c r="O107" s="6"/>
    </row>
    <row r="108" spans="1:15" x14ac:dyDescent="0.25">
      <c r="A108" s="135"/>
      <c r="B108" s="50" t="s">
        <v>31</v>
      </c>
      <c r="C108" s="95"/>
      <c r="D108" s="95"/>
      <c r="E108" s="95"/>
      <c r="F108" s="110"/>
      <c r="G108" s="95"/>
      <c r="H108" s="95"/>
      <c r="I108" s="95"/>
      <c r="J108" s="95"/>
      <c r="K108" s="95"/>
      <c r="L108" s="95"/>
      <c r="M108" s="95"/>
      <c r="N108" s="95"/>
      <c r="O108" s="6"/>
    </row>
    <row r="109" spans="1:15" x14ac:dyDescent="0.25">
      <c r="A109" s="137" t="s">
        <v>20</v>
      </c>
      <c r="B109" s="138"/>
      <c r="C109" s="57">
        <f>SUM(C97:C108)</f>
        <v>29241.58</v>
      </c>
      <c r="D109" s="57">
        <f t="shared" ref="D109:E109" si="19">SUM(D97:D108)</f>
        <v>0</v>
      </c>
      <c r="E109" s="57">
        <f t="shared" si="19"/>
        <v>29241.58</v>
      </c>
      <c r="F109" s="107"/>
      <c r="G109" s="73"/>
      <c r="H109" s="57">
        <f>SUM(H97:H108)</f>
        <v>29241.58</v>
      </c>
      <c r="I109" s="16"/>
      <c r="J109" s="57">
        <f>SUM(J97:J108)</f>
        <v>29241.58</v>
      </c>
      <c r="K109" s="29"/>
      <c r="L109" s="35"/>
      <c r="M109" s="62"/>
      <c r="N109" s="63"/>
      <c r="O109" s="6"/>
    </row>
    <row r="110" spans="1:15" x14ac:dyDescent="0.25">
      <c r="A110" s="133" t="s">
        <v>36</v>
      </c>
      <c r="B110" s="50" t="s">
        <v>5</v>
      </c>
      <c r="C110" s="85">
        <v>17721.84</v>
      </c>
      <c r="D110" s="86">
        <v>0</v>
      </c>
      <c r="E110" s="86">
        <f t="shared" ref="E110:E125" si="20">C110-D110</f>
        <v>17721.84</v>
      </c>
      <c r="F110" s="104" t="s">
        <v>185</v>
      </c>
      <c r="G110" s="60">
        <v>45333</v>
      </c>
      <c r="H110" s="85">
        <f t="shared" ref="H110:H119" si="21">+C110</f>
        <v>17721.84</v>
      </c>
      <c r="I110" s="55">
        <v>45320</v>
      </c>
      <c r="J110" s="83">
        <f t="shared" ref="J110:J118" si="22">E110</f>
        <v>17721.84</v>
      </c>
      <c r="K110" s="89">
        <v>118095027</v>
      </c>
      <c r="L110" s="56" t="s">
        <v>54</v>
      </c>
      <c r="M110" s="70" t="s">
        <v>186</v>
      </c>
      <c r="N110" s="55">
        <v>45320</v>
      </c>
      <c r="O110" s="6"/>
    </row>
    <row r="111" spans="1:15" x14ac:dyDescent="0.25">
      <c r="A111" s="134"/>
      <c r="B111" s="128" t="s">
        <v>6</v>
      </c>
      <c r="C111" s="86">
        <v>56190.9</v>
      </c>
      <c r="D111" s="86">
        <v>0</v>
      </c>
      <c r="E111" s="86">
        <f t="shared" si="20"/>
        <v>56190.9</v>
      </c>
      <c r="F111" s="104" t="s">
        <v>187</v>
      </c>
      <c r="G111" s="60">
        <v>45334</v>
      </c>
      <c r="H111" s="85">
        <f t="shared" si="21"/>
        <v>56190.9</v>
      </c>
      <c r="I111" s="55">
        <v>45329</v>
      </c>
      <c r="J111" s="83">
        <f t="shared" si="22"/>
        <v>56190.9</v>
      </c>
      <c r="K111" s="89">
        <v>118095027</v>
      </c>
      <c r="L111" s="56" t="s">
        <v>54</v>
      </c>
      <c r="M111" s="62" t="s">
        <v>156</v>
      </c>
      <c r="N111" s="55">
        <v>45329</v>
      </c>
      <c r="O111" s="6"/>
    </row>
    <row r="112" spans="1:15" x14ac:dyDescent="0.25">
      <c r="A112" s="134"/>
      <c r="B112" s="129"/>
      <c r="C112" s="85">
        <v>18478.330000000002</v>
      </c>
      <c r="D112" s="85">
        <v>0</v>
      </c>
      <c r="E112" s="86">
        <f t="shared" si="20"/>
        <v>18478.330000000002</v>
      </c>
      <c r="F112" s="104" t="s">
        <v>188</v>
      </c>
      <c r="G112" s="60">
        <v>45384</v>
      </c>
      <c r="H112" s="85">
        <f t="shared" si="21"/>
        <v>18478.330000000002</v>
      </c>
      <c r="I112" s="55">
        <v>45350</v>
      </c>
      <c r="J112" s="83">
        <f t="shared" si="22"/>
        <v>18478.330000000002</v>
      </c>
      <c r="K112" s="89">
        <v>118095027</v>
      </c>
      <c r="L112" s="56" t="s">
        <v>54</v>
      </c>
      <c r="M112" s="62" t="s">
        <v>189</v>
      </c>
      <c r="N112" s="55">
        <v>45350</v>
      </c>
      <c r="O112" s="6"/>
    </row>
    <row r="113" spans="1:15" x14ac:dyDescent="0.25">
      <c r="A113" s="134"/>
      <c r="B113" s="50" t="s">
        <v>7</v>
      </c>
      <c r="C113" s="86">
        <v>18832.36</v>
      </c>
      <c r="D113" s="86">
        <v>0</v>
      </c>
      <c r="E113" s="86">
        <f t="shared" si="20"/>
        <v>18832.36</v>
      </c>
      <c r="F113" s="104" t="s">
        <v>190</v>
      </c>
      <c r="G113" s="60">
        <v>45384</v>
      </c>
      <c r="H113" s="85">
        <f t="shared" si="21"/>
        <v>18832.36</v>
      </c>
      <c r="I113" s="55">
        <v>45377</v>
      </c>
      <c r="J113" s="55">
        <f t="shared" si="22"/>
        <v>18832.36</v>
      </c>
      <c r="K113" s="89">
        <v>118095027</v>
      </c>
      <c r="L113" s="56" t="s">
        <v>54</v>
      </c>
      <c r="M113" s="62" t="s">
        <v>191</v>
      </c>
      <c r="N113" s="55">
        <v>45377</v>
      </c>
      <c r="O113" s="6"/>
    </row>
    <row r="114" spans="1:15" x14ac:dyDescent="0.25">
      <c r="A114" s="134"/>
      <c r="B114" s="50" t="s">
        <v>8</v>
      </c>
      <c r="C114" s="86">
        <v>18958.34</v>
      </c>
      <c r="D114" s="86">
        <v>0</v>
      </c>
      <c r="E114" s="86">
        <f t="shared" si="20"/>
        <v>18958.34</v>
      </c>
      <c r="F114" s="104" t="s">
        <v>192</v>
      </c>
      <c r="G114" s="60">
        <v>45421</v>
      </c>
      <c r="H114" s="85">
        <f t="shared" si="21"/>
        <v>18958.34</v>
      </c>
      <c r="I114" s="55">
        <v>45411</v>
      </c>
      <c r="J114" s="83">
        <f t="shared" si="22"/>
        <v>18958.34</v>
      </c>
      <c r="K114" s="89">
        <v>118095027</v>
      </c>
      <c r="L114" s="56" t="s">
        <v>54</v>
      </c>
      <c r="M114" s="62" t="s">
        <v>193</v>
      </c>
      <c r="N114" s="55">
        <v>45411</v>
      </c>
      <c r="O114" s="6"/>
    </row>
    <row r="115" spans="1:15" x14ac:dyDescent="0.25">
      <c r="A115" s="134"/>
      <c r="B115" s="128" t="s">
        <v>9</v>
      </c>
      <c r="C115" s="86">
        <v>58539.61</v>
      </c>
      <c r="D115" s="86">
        <v>0</v>
      </c>
      <c r="E115" s="86">
        <f t="shared" si="20"/>
        <v>58539.61</v>
      </c>
      <c r="F115" s="104" t="s">
        <v>194</v>
      </c>
      <c r="G115" s="60">
        <v>45421</v>
      </c>
      <c r="H115" s="85">
        <f t="shared" si="21"/>
        <v>58539.61</v>
      </c>
      <c r="I115" s="55">
        <v>45418</v>
      </c>
      <c r="J115" s="83">
        <f t="shared" si="22"/>
        <v>58539.61</v>
      </c>
      <c r="K115" s="89">
        <v>118095027</v>
      </c>
      <c r="L115" s="56" t="s">
        <v>54</v>
      </c>
      <c r="M115" s="62" t="s">
        <v>161</v>
      </c>
      <c r="N115" s="55">
        <v>45418</v>
      </c>
      <c r="O115" s="6"/>
    </row>
    <row r="116" spans="1:15" x14ac:dyDescent="0.25">
      <c r="A116" s="134"/>
      <c r="B116" s="129"/>
      <c r="C116" s="85">
        <v>19245.599999999999</v>
      </c>
      <c r="D116" s="85">
        <v>0</v>
      </c>
      <c r="E116" s="86">
        <f t="shared" si="20"/>
        <v>19245.599999999999</v>
      </c>
      <c r="F116" s="104" t="s">
        <v>195</v>
      </c>
      <c r="G116" s="60">
        <v>45454</v>
      </c>
      <c r="H116" s="85">
        <f t="shared" si="21"/>
        <v>19245.599999999999</v>
      </c>
      <c r="I116" s="55">
        <v>45441</v>
      </c>
      <c r="J116" s="83">
        <f t="shared" si="22"/>
        <v>19245.599999999999</v>
      </c>
      <c r="K116" s="89">
        <v>118095027</v>
      </c>
      <c r="L116" s="56" t="s">
        <v>54</v>
      </c>
      <c r="M116" s="62" t="s">
        <v>196</v>
      </c>
      <c r="N116" s="55">
        <v>45441</v>
      </c>
      <c r="O116" s="6"/>
    </row>
    <row r="117" spans="1:15" x14ac:dyDescent="0.25">
      <c r="A117" s="134"/>
      <c r="B117" s="128" t="s">
        <v>25</v>
      </c>
      <c r="C117" s="85">
        <v>5002.93</v>
      </c>
      <c r="D117" s="85">
        <v>0</v>
      </c>
      <c r="E117" s="86">
        <f t="shared" si="20"/>
        <v>5002.93</v>
      </c>
      <c r="F117" s="104" t="s">
        <v>197</v>
      </c>
      <c r="G117" s="60">
        <v>45455</v>
      </c>
      <c r="H117" s="85">
        <f t="shared" si="21"/>
        <v>5002.93</v>
      </c>
      <c r="I117" s="55">
        <v>45446</v>
      </c>
      <c r="J117" s="83">
        <f t="shared" si="22"/>
        <v>5002.93</v>
      </c>
      <c r="K117" s="89">
        <v>118095027</v>
      </c>
      <c r="L117" s="56" t="s">
        <v>54</v>
      </c>
      <c r="M117" s="62" t="s">
        <v>150</v>
      </c>
      <c r="N117" s="55">
        <v>45446</v>
      </c>
      <c r="O117" s="6"/>
    </row>
    <row r="118" spans="1:15" x14ac:dyDescent="0.25">
      <c r="A118" s="134"/>
      <c r="B118" s="129"/>
      <c r="C118" s="86">
        <v>19582.57</v>
      </c>
      <c r="D118" s="86">
        <v>0</v>
      </c>
      <c r="E118" s="86">
        <f t="shared" si="20"/>
        <v>19582.57</v>
      </c>
      <c r="F118" s="104" t="s">
        <v>198</v>
      </c>
      <c r="G118" s="60">
        <v>45483</v>
      </c>
      <c r="H118" s="85">
        <f t="shared" si="21"/>
        <v>19582.57</v>
      </c>
      <c r="I118" s="55">
        <v>45469</v>
      </c>
      <c r="J118" s="83">
        <f t="shared" si="22"/>
        <v>19582.57</v>
      </c>
      <c r="K118" s="89">
        <v>118095027</v>
      </c>
      <c r="L118" s="56" t="s">
        <v>54</v>
      </c>
      <c r="M118" s="62" t="s">
        <v>199</v>
      </c>
      <c r="N118" s="55">
        <v>45469</v>
      </c>
      <c r="O118" s="6"/>
    </row>
    <row r="119" spans="1:15" x14ac:dyDescent="0.25">
      <c r="A119" s="134"/>
      <c r="B119" s="50" t="s">
        <v>26</v>
      </c>
      <c r="C119" s="42">
        <v>0</v>
      </c>
      <c r="D119" s="86">
        <v>0</v>
      </c>
      <c r="E119" s="69">
        <f t="shared" si="20"/>
        <v>0</v>
      </c>
      <c r="F119" s="107"/>
      <c r="G119" s="73"/>
      <c r="H119" s="48">
        <f t="shared" si="21"/>
        <v>0</v>
      </c>
      <c r="I119" s="16"/>
      <c r="J119" s="41"/>
      <c r="K119" s="29"/>
      <c r="L119" s="35"/>
      <c r="M119" s="62"/>
      <c r="N119" s="63"/>
      <c r="O119" s="6"/>
    </row>
    <row r="120" spans="1:15" x14ac:dyDescent="0.25">
      <c r="A120" s="134"/>
      <c r="B120" s="50" t="s">
        <v>27</v>
      </c>
      <c r="C120" s="42">
        <v>0</v>
      </c>
      <c r="D120" s="86">
        <v>0</v>
      </c>
      <c r="E120" s="69">
        <f t="shared" si="20"/>
        <v>0</v>
      </c>
      <c r="F120" s="107"/>
      <c r="G120" s="73"/>
      <c r="H120" s="48"/>
      <c r="I120" s="16"/>
      <c r="J120" s="41"/>
      <c r="K120" s="29"/>
      <c r="L120" s="35"/>
      <c r="M120" s="62"/>
      <c r="N120" s="63"/>
      <c r="O120" s="6"/>
    </row>
    <row r="121" spans="1:15" x14ac:dyDescent="0.25">
      <c r="A121" s="134"/>
      <c r="B121" s="50" t="s">
        <v>28</v>
      </c>
      <c r="C121" s="42">
        <v>0</v>
      </c>
      <c r="D121" s="86">
        <v>0</v>
      </c>
      <c r="E121" s="69">
        <f t="shared" si="20"/>
        <v>0</v>
      </c>
      <c r="F121" s="107"/>
      <c r="G121" s="73"/>
      <c r="H121" s="48"/>
      <c r="I121" s="16"/>
      <c r="J121" s="41"/>
      <c r="K121" s="29"/>
      <c r="L121" s="35"/>
      <c r="M121" s="62"/>
      <c r="N121" s="63"/>
      <c r="O121" s="6"/>
    </row>
    <row r="122" spans="1:15" x14ac:dyDescent="0.25">
      <c r="A122" s="134"/>
      <c r="B122" s="50" t="s">
        <v>29</v>
      </c>
      <c r="C122" s="59">
        <v>19064.98</v>
      </c>
      <c r="D122" s="59">
        <v>0</v>
      </c>
      <c r="E122" s="69">
        <f t="shared" si="20"/>
        <v>19064.98</v>
      </c>
      <c r="F122" s="108" t="s">
        <v>70</v>
      </c>
      <c r="G122" s="60">
        <v>45321</v>
      </c>
      <c r="H122" s="49">
        <v>19064.98</v>
      </c>
      <c r="I122" s="15">
        <v>45594</v>
      </c>
      <c r="J122" s="42">
        <v>19064.98</v>
      </c>
      <c r="K122" s="29" t="s">
        <v>53</v>
      </c>
      <c r="L122" s="61" t="s">
        <v>54</v>
      </c>
      <c r="M122" s="62" t="s">
        <v>69</v>
      </c>
      <c r="N122" s="63">
        <v>45594</v>
      </c>
      <c r="O122" s="6"/>
    </row>
    <row r="123" spans="1:15" x14ac:dyDescent="0.25">
      <c r="A123" s="134"/>
      <c r="B123" s="128" t="s">
        <v>30</v>
      </c>
      <c r="C123" s="59">
        <v>40859.78</v>
      </c>
      <c r="D123" s="59">
        <v>0</v>
      </c>
      <c r="E123" s="69">
        <f t="shared" si="20"/>
        <v>40859.78</v>
      </c>
      <c r="F123" s="108" t="s">
        <v>74</v>
      </c>
      <c r="G123" s="60">
        <v>45603</v>
      </c>
      <c r="H123" s="49">
        <v>40859.78</v>
      </c>
      <c r="I123" s="15" t="s">
        <v>75</v>
      </c>
      <c r="J123" s="42">
        <v>40859.78</v>
      </c>
      <c r="K123" s="29" t="s">
        <v>53</v>
      </c>
      <c r="L123" s="61" t="s">
        <v>54</v>
      </c>
      <c r="M123" s="62" t="s">
        <v>73</v>
      </c>
      <c r="N123" s="15" t="s">
        <v>75</v>
      </c>
      <c r="O123" s="6"/>
    </row>
    <row r="124" spans="1:15" x14ac:dyDescent="0.25">
      <c r="A124" s="134"/>
      <c r="B124" s="129"/>
      <c r="C124" s="59">
        <v>18399.27</v>
      </c>
      <c r="D124" s="59">
        <v>0</v>
      </c>
      <c r="E124" s="69">
        <f t="shared" si="20"/>
        <v>18399.27</v>
      </c>
      <c r="F124" s="108" t="s">
        <v>96</v>
      </c>
      <c r="G124" s="60">
        <v>45624</v>
      </c>
      <c r="H124" s="49">
        <v>18399.27</v>
      </c>
      <c r="I124" s="15">
        <v>45623</v>
      </c>
      <c r="J124" s="42">
        <v>18399.27</v>
      </c>
      <c r="K124" s="29" t="s">
        <v>53</v>
      </c>
      <c r="L124" s="61" t="s">
        <v>54</v>
      </c>
      <c r="M124" s="62" t="s">
        <v>95</v>
      </c>
      <c r="N124" s="15">
        <v>45623</v>
      </c>
      <c r="O124" s="6"/>
    </row>
    <row r="125" spans="1:15" x14ac:dyDescent="0.25">
      <c r="A125" s="135"/>
      <c r="B125" s="50" t="s">
        <v>31</v>
      </c>
      <c r="C125" s="59">
        <v>18883.990000000002</v>
      </c>
      <c r="D125" s="59">
        <v>0</v>
      </c>
      <c r="E125" s="69">
        <f t="shared" si="20"/>
        <v>18883.990000000002</v>
      </c>
      <c r="F125" s="108" t="s">
        <v>112</v>
      </c>
      <c r="G125" s="60">
        <v>45653</v>
      </c>
      <c r="H125" s="49">
        <v>18883.990000000002</v>
      </c>
      <c r="I125" s="15">
        <v>45652</v>
      </c>
      <c r="J125" s="42">
        <v>18883.990000000002</v>
      </c>
      <c r="K125" s="29" t="s">
        <v>53</v>
      </c>
      <c r="L125" s="61" t="s">
        <v>54</v>
      </c>
      <c r="M125" s="5" t="s">
        <v>111</v>
      </c>
      <c r="N125" s="24">
        <v>45652</v>
      </c>
      <c r="O125" s="6"/>
    </row>
    <row r="126" spans="1:15" x14ac:dyDescent="0.25">
      <c r="A126" s="137" t="s">
        <v>20</v>
      </c>
      <c r="B126" s="138"/>
      <c r="C126" s="41">
        <f t="shared" ref="C126:E126" si="23">SUM(C110:C125)</f>
        <v>329760.5</v>
      </c>
      <c r="D126" s="41">
        <f t="shared" si="23"/>
        <v>0</v>
      </c>
      <c r="E126" s="41">
        <f t="shared" si="23"/>
        <v>329760.5</v>
      </c>
      <c r="F126" s="107"/>
      <c r="G126" s="73"/>
      <c r="H126" s="48">
        <f>SUM(H110:H125)</f>
        <v>329760.5</v>
      </c>
      <c r="I126" s="16"/>
      <c r="J126" s="41">
        <f>SUM(J110:J125)</f>
        <v>329760.5</v>
      </c>
      <c r="K126" s="29"/>
      <c r="L126" s="35"/>
      <c r="M126" s="5"/>
      <c r="N126" s="24"/>
      <c r="O126" s="6"/>
    </row>
    <row r="127" spans="1:15" x14ac:dyDescent="0.25">
      <c r="A127" s="133" t="s">
        <v>37</v>
      </c>
      <c r="B127" s="50" t="s">
        <v>5</v>
      </c>
      <c r="C127" s="41"/>
      <c r="D127" s="41"/>
      <c r="E127" s="69">
        <f t="shared" ref="E127:E138" si="24">C127-D127</f>
        <v>0</v>
      </c>
      <c r="F127" s="107"/>
      <c r="G127" s="73"/>
      <c r="H127" s="48"/>
      <c r="I127" s="16"/>
      <c r="J127" s="41"/>
      <c r="K127" s="29"/>
      <c r="L127" s="35"/>
      <c r="M127" s="5"/>
      <c r="N127" s="24"/>
      <c r="O127" s="6"/>
    </row>
    <row r="128" spans="1:15" x14ac:dyDescent="0.25">
      <c r="A128" s="134"/>
      <c r="B128" s="50" t="s">
        <v>6</v>
      </c>
      <c r="C128" s="41"/>
      <c r="D128" s="41"/>
      <c r="E128" s="69">
        <f t="shared" si="24"/>
        <v>0</v>
      </c>
      <c r="F128" s="107"/>
      <c r="G128" s="73"/>
      <c r="H128" s="48"/>
      <c r="I128" s="16"/>
      <c r="J128" s="41"/>
      <c r="K128" s="29"/>
      <c r="L128" s="35"/>
      <c r="M128" s="5"/>
      <c r="N128" s="24"/>
      <c r="O128" s="6"/>
    </row>
    <row r="129" spans="1:17" x14ac:dyDescent="0.25">
      <c r="A129" s="134"/>
      <c r="B129" s="50" t="s">
        <v>7</v>
      </c>
      <c r="C129" s="41"/>
      <c r="D129" s="41"/>
      <c r="E129" s="69">
        <f t="shared" si="24"/>
        <v>0</v>
      </c>
      <c r="F129" s="107"/>
      <c r="G129" s="73"/>
      <c r="H129" s="48"/>
      <c r="I129" s="16"/>
      <c r="J129" s="41"/>
      <c r="K129" s="29"/>
      <c r="L129" s="35"/>
      <c r="M129" s="5"/>
      <c r="N129" s="24"/>
      <c r="O129" s="6"/>
    </row>
    <row r="130" spans="1:17" x14ac:dyDescent="0.25">
      <c r="A130" s="134"/>
      <c r="B130" s="50" t="s">
        <v>8</v>
      </c>
      <c r="C130" s="41"/>
      <c r="D130" s="41"/>
      <c r="E130" s="69">
        <f t="shared" si="24"/>
        <v>0</v>
      </c>
      <c r="F130" s="107"/>
      <c r="G130" s="73"/>
      <c r="H130" s="48"/>
      <c r="I130" s="16"/>
      <c r="J130" s="41"/>
      <c r="K130" s="29"/>
      <c r="L130" s="35"/>
      <c r="M130" s="5"/>
      <c r="N130" s="24"/>
      <c r="O130" s="6"/>
    </row>
    <row r="131" spans="1:17" x14ac:dyDescent="0.25">
      <c r="A131" s="134"/>
      <c r="B131" s="50" t="s">
        <v>9</v>
      </c>
      <c r="C131" s="41"/>
      <c r="D131" s="41"/>
      <c r="E131" s="69">
        <f t="shared" si="24"/>
        <v>0</v>
      </c>
      <c r="F131" s="107"/>
      <c r="G131" s="73"/>
      <c r="H131" s="48"/>
      <c r="I131" s="16"/>
      <c r="J131" s="41"/>
      <c r="K131" s="29"/>
      <c r="L131" s="35"/>
      <c r="M131" s="5"/>
      <c r="N131" s="24"/>
      <c r="O131" s="6"/>
    </row>
    <row r="132" spans="1:17" x14ac:dyDescent="0.25">
      <c r="A132" s="134"/>
      <c r="B132" s="50" t="s">
        <v>25</v>
      </c>
      <c r="C132" s="41"/>
      <c r="D132" s="41"/>
      <c r="E132" s="69">
        <f t="shared" si="24"/>
        <v>0</v>
      </c>
      <c r="F132" s="107"/>
      <c r="G132" s="73"/>
      <c r="H132" s="48"/>
      <c r="I132" s="16"/>
      <c r="J132" s="41"/>
      <c r="K132" s="29"/>
      <c r="L132" s="35"/>
      <c r="M132" s="5"/>
      <c r="N132" s="24"/>
      <c r="O132" s="6"/>
    </row>
    <row r="133" spans="1:17" x14ac:dyDescent="0.25">
      <c r="A133" s="134"/>
      <c r="B133" s="50" t="s">
        <v>26</v>
      </c>
      <c r="C133" s="41"/>
      <c r="D133" s="41"/>
      <c r="E133" s="69">
        <f t="shared" si="24"/>
        <v>0</v>
      </c>
      <c r="F133" s="107"/>
      <c r="G133" s="73"/>
      <c r="H133" s="48"/>
      <c r="I133" s="16"/>
      <c r="J133" s="41"/>
      <c r="K133" s="29"/>
      <c r="L133" s="35"/>
      <c r="M133" s="5"/>
      <c r="N133" s="24"/>
      <c r="O133" s="6"/>
    </row>
    <row r="134" spans="1:17" x14ac:dyDescent="0.25">
      <c r="A134" s="134"/>
      <c r="B134" s="50" t="s">
        <v>27</v>
      </c>
      <c r="C134" s="41"/>
      <c r="D134" s="41"/>
      <c r="E134" s="69">
        <f t="shared" si="24"/>
        <v>0</v>
      </c>
      <c r="F134" s="107"/>
      <c r="G134" s="73"/>
      <c r="H134" s="48"/>
      <c r="I134" s="16"/>
      <c r="J134" s="41"/>
      <c r="K134" s="29"/>
      <c r="L134" s="35"/>
      <c r="M134" s="5"/>
      <c r="N134" s="24"/>
      <c r="O134" s="6"/>
    </row>
    <row r="135" spans="1:17" x14ac:dyDescent="0.25">
      <c r="A135" s="134"/>
      <c r="B135" s="50" t="s">
        <v>28</v>
      </c>
      <c r="C135" s="41"/>
      <c r="D135" s="41"/>
      <c r="E135" s="69">
        <f t="shared" si="24"/>
        <v>0</v>
      </c>
      <c r="F135" s="107"/>
      <c r="G135" s="73"/>
      <c r="H135" s="48"/>
      <c r="I135" s="16"/>
      <c r="J135" s="41"/>
      <c r="K135" s="29"/>
      <c r="L135" s="35"/>
      <c r="M135" s="5"/>
      <c r="N135" s="24"/>
      <c r="O135" s="6"/>
    </row>
    <row r="136" spans="1:17" x14ac:dyDescent="0.25">
      <c r="A136" s="134"/>
      <c r="B136" s="50" t="s">
        <v>29</v>
      </c>
      <c r="C136" s="59">
        <v>966.66</v>
      </c>
      <c r="D136" s="59">
        <v>0</v>
      </c>
      <c r="E136" s="69">
        <f t="shared" si="24"/>
        <v>966.66</v>
      </c>
      <c r="F136" s="108" t="s">
        <v>71</v>
      </c>
      <c r="G136" s="60">
        <v>45595</v>
      </c>
      <c r="H136" s="49">
        <v>966.66</v>
      </c>
      <c r="I136" s="15">
        <v>45594</v>
      </c>
      <c r="J136" s="42">
        <v>966.66</v>
      </c>
      <c r="K136" s="65" t="s">
        <v>53</v>
      </c>
      <c r="L136" s="61" t="s">
        <v>54</v>
      </c>
      <c r="M136" s="5" t="s">
        <v>69</v>
      </c>
      <c r="N136" s="24">
        <v>45574</v>
      </c>
      <c r="O136" s="6"/>
    </row>
    <row r="137" spans="1:17" x14ac:dyDescent="0.25">
      <c r="A137" s="134"/>
      <c r="B137" s="50" t="s">
        <v>30</v>
      </c>
      <c r="C137" s="59">
        <v>1662.11</v>
      </c>
      <c r="D137" s="59">
        <v>0</v>
      </c>
      <c r="E137" s="69">
        <f t="shared" si="24"/>
        <v>1662.11</v>
      </c>
      <c r="F137" s="108" t="s">
        <v>97</v>
      </c>
      <c r="G137" s="60">
        <v>45624</v>
      </c>
      <c r="H137" s="49">
        <v>1662.11</v>
      </c>
      <c r="I137" s="15">
        <v>45623</v>
      </c>
      <c r="J137" s="42">
        <v>1662.11</v>
      </c>
      <c r="K137" s="65" t="s">
        <v>53</v>
      </c>
      <c r="L137" s="61" t="s">
        <v>54</v>
      </c>
      <c r="M137" s="5" t="s">
        <v>95</v>
      </c>
      <c r="N137" s="24">
        <v>45623</v>
      </c>
      <c r="O137" s="6"/>
    </row>
    <row r="138" spans="1:17" x14ac:dyDescent="0.25">
      <c r="A138" s="135"/>
      <c r="B138" s="50" t="s">
        <v>31</v>
      </c>
      <c r="C138" s="59">
        <v>1512.34</v>
      </c>
      <c r="D138" s="59">
        <v>0</v>
      </c>
      <c r="E138" s="69">
        <f t="shared" si="24"/>
        <v>1512.34</v>
      </c>
      <c r="F138" s="108" t="s">
        <v>113</v>
      </c>
      <c r="G138" s="60">
        <v>45653</v>
      </c>
      <c r="H138" s="49">
        <v>1512.34</v>
      </c>
      <c r="I138" s="15">
        <v>45652</v>
      </c>
      <c r="J138" s="42">
        <v>1512.34</v>
      </c>
      <c r="K138" s="65" t="s">
        <v>53</v>
      </c>
      <c r="L138" s="61" t="s">
        <v>54</v>
      </c>
      <c r="M138" s="5" t="s">
        <v>111</v>
      </c>
      <c r="N138" s="24">
        <v>45652</v>
      </c>
      <c r="O138" s="6"/>
    </row>
    <row r="139" spans="1:17" x14ac:dyDescent="0.25">
      <c r="A139" s="137" t="s">
        <v>20</v>
      </c>
      <c r="B139" s="138"/>
      <c r="C139" s="57">
        <f t="shared" ref="C139:E139" si="25">SUM(C127:C138)</f>
        <v>4141.1099999999997</v>
      </c>
      <c r="D139" s="57">
        <f t="shared" si="25"/>
        <v>0</v>
      </c>
      <c r="E139" s="57">
        <f t="shared" si="25"/>
        <v>4141.1099999999997</v>
      </c>
      <c r="F139" s="108"/>
      <c r="G139" s="73"/>
      <c r="H139" s="48">
        <f>SUM(H127:H138)</f>
        <v>4141.1099999999997</v>
      </c>
      <c r="I139" s="16"/>
      <c r="J139" s="41">
        <f>SUM(J127:J138)</f>
        <v>4141.1099999999997</v>
      </c>
      <c r="K139" s="29"/>
      <c r="L139" s="35"/>
      <c r="M139" s="5"/>
      <c r="N139" s="24"/>
      <c r="O139" s="6"/>
    </row>
    <row r="140" spans="1:17" x14ac:dyDescent="0.25">
      <c r="A140" s="151" t="s">
        <v>40</v>
      </c>
      <c r="B140" s="152"/>
      <c r="C140" s="57">
        <f>SUM(C48,C61,C80,C96,C109,C126,C139)</f>
        <v>7861680.3900000006</v>
      </c>
      <c r="D140" s="57">
        <f>SUM(D48,D61,D80,D96,D109,D126,D139)</f>
        <v>49277</v>
      </c>
      <c r="E140" s="57">
        <f>SUM(E48,E61,E80,E96,E109,E126,E139)</f>
        <v>7861680.3900000006</v>
      </c>
      <c r="F140" s="107"/>
      <c r="G140" s="73"/>
      <c r="H140" s="57">
        <f>SUM(H48,H61,H80,H96,H109,H126,H139)</f>
        <v>7904513.3900000006</v>
      </c>
      <c r="I140" s="16"/>
      <c r="J140" s="57">
        <f>SUM(J48,J61,J80,J96,J109,J126,J139)</f>
        <v>7861680.3900000006</v>
      </c>
      <c r="K140" s="29"/>
      <c r="L140" s="35"/>
      <c r="M140" s="5"/>
      <c r="N140" s="24"/>
      <c r="O140" s="6"/>
    </row>
    <row r="141" spans="1:17" x14ac:dyDescent="0.25">
      <c r="A141" s="133" t="s">
        <v>21</v>
      </c>
      <c r="B141" s="82" t="s">
        <v>5</v>
      </c>
      <c r="C141" s="85">
        <v>90823.83</v>
      </c>
      <c r="D141" s="85">
        <v>0</v>
      </c>
      <c r="E141" s="85">
        <f t="shared" ref="E141:E152" si="26">C141-D141</f>
        <v>90823.83</v>
      </c>
      <c r="F141" s="104" t="s">
        <v>153</v>
      </c>
      <c r="G141" s="60">
        <v>45342</v>
      </c>
      <c r="H141" s="85">
        <f t="shared" ref="H141:H147" si="27">+C141</f>
        <v>90823.83</v>
      </c>
      <c r="I141" s="55">
        <v>45296</v>
      </c>
      <c r="J141" s="85">
        <f t="shared" ref="J141:J145" si="28">E141</f>
        <v>90823.83</v>
      </c>
      <c r="K141" s="89">
        <v>118095027</v>
      </c>
      <c r="L141" s="56" t="s">
        <v>54</v>
      </c>
      <c r="M141" s="70" t="s">
        <v>154</v>
      </c>
      <c r="N141" s="55">
        <v>45296</v>
      </c>
      <c r="O141" s="7"/>
    </row>
    <row r="142" spans="1:17" x14ac:dyDescent="0.25">
      <c r="A142" s="134"/>
      <c r="B142" s="66" t="s">
        <v>6</v>
      </c>
      <c r="C142" s="85">
        <v>118803.19</v>
      </c>
      <c r="D142" s="85">
        <v>0</v>
      </c>
      <c r="E142" s="85">
        <f t="shared" si="26"/>
        <v>118803.19</v>
      </c>
      <c r="F142" s="104" t="s">
        <v>155</v>
      </c>
      <c r="G142" s="60">
        <v>45336</v>
      </c>
      <c r="H142" s="85">
        <f t="shared" si="27"/>
        <v>118803.19</v>
      </c>
      <c r="I142" s="55">
        <v>45329</v>
      </c>
      <c r="J142" s="85">
        <f t="shared" si="28"/>
        <v>118803.19</v>
      </c>
      <c r="K142" s="89">
        <v>118095027</v>
      </c>
      <c r="L142" s="56" t="s">
        <v>54</v>
      </c>
      <c r="M142" s="62" t="s">
        <v>156</v>
      </c>
      <c r="N142" s="55">
        <v>45329</v>
      </c>
      <c r="O142" s="7"/>
      <c r="P142" s="91"/>
      <c r="Q142" s="91"/>
    </row>
    <row r="143" spans="1:17" x14ac:dyDescent="0.25">
      <c r="A143" s="134"/>
      <c r="B143" s="66" t="s">
        <v>7</v>
      </c>
      <c r="C143" s="85">
        <v>159415.37</v>
      </c>
      <c r="D143" s="85">
        <v>0</v>
      </c>
      <c r="E143" s="85">
        <f t="shared" si="26"/>
        <v>159415.37</v>
      </c>
      <c r="F143" s="104" t="s">
        <v>157</v>
      </c>
      <c r="G143" s="60">
        <v>45384</v>
      </c>
      <c r="H143" s="85">
        <f t="shared" si="27"/>
        <v>159415.37</v>
      </c>
      <c r="I143" s="55">
        <v>45357</v>
      </c>
      <c r="J143" s="85">
        <f t="shared" si="28"/>
        <v>159415.37</v>
      </c>
      <c r="K143" s="89">
        <v>118095027</v>
      </c>
      <c r="L143" s="56" t="s">
        <v>54</v>
      </c>
      <c r="M143" s="62" t="s">
        <v>142</v>
      </c>
      <c r="N143" s="55">
        <v>45357</v>
      </c>
      <c r="O143" s="7"/>
    </row>
    <row r="144" spans="1:17" x14ac:dyDescent="0.25">
      <c r="A144" s="134"/>
      <c r="B144" s="66" t="s">
        <v>8</v>
      </c>
      <c r="C144" s="85">
        <v>92604.19</v>
      </c>
      <c r="D144" s="85">
        <v>0</v>
      </c>
      <c r="E144" s="85">
        <f t="shared" si="26"/>
        <v>92604.19</v>
      </c>
      <c r="F144" s="104" t="s">
        <v>158</v>
      </c>
      <c r="G144" s="60">
        <v>45421</v>
      </c>
      <c r="H144" s="85">
        <f t="shared" si="27"/>
        <v>92604.19</v>
      </c>
      <c r="I144" s="55">
        <v>45386</v>
      </c>
      <c r="J144" s="85">
        <f t="shared" si="28"/>
        <v>92604.19</v>
      </c>
      <c r="K144" s="89">
        <v>118095027</v>
      </c>
      <c r="L144" s="56" t="s">
        <v>54</v>
      </c>
      <c r="M144" s="62" t="s">
        <v>159</v>
      </c>
      <c r="N144" s="55">
        <v>45386</v>
      </c>
      <c r="O144" s="7"/>
    </row>
    <row r="145" spans="1:15" x14ac:dyDescent="0.25">
      <c r="A145" s="134"/>
      <c r="B145" s="66" t="s">
        <v>9</v>
      </c>
      <c r="C145" s="85">
        <v>114980.1</v>
      </c>
      <c r="D145" s="85">
        <v>0</v>
      </c>
      <c r="E145" s="85">
        <f t="shared" si="26"/>
        <v>114980.1</v>
      </c>
      <c r="F145" s="104" t="s">
        <v>160</v>
      </c>
      <c r="G145" s="60">
        <v>45421</v>
      </c>
      <c r="H145" s="85">
        <f t="shared" si="27"/>
        <v>114980.1</v>
      </c>
      <c r="I145" s="55">
        <v>45418</v>
      </c>
      <c r="J145" s="85">
        <f t="shared" si="28"/>
        <v>114980.1</v>
      </c>
      <c r="K145" s="89">
        <v>118095027</v>
      </c>
      <c r="L145" s="56" t="s">
        <v>54</v>
      </c>
      <c r="M145" s="62" t="s">
        <v>161</v>
      </c>
      <c r="N145" s="55">
        <v>45418</v>
      </c>
      <c r="O145" s="7"/>
    </row>
    <row r="146" spans="1:15" x14ac:dyDescent="0.25">
      <c r="A146" s="134"/>
      <c r="B146" s="66" t="s">
        <v>25</v>
      </c>
      <c r="C146" s="69">
        <v>0</v>
      </c>
      <c r="D146" s="69">
        <v>0</v>
      </c>
      <c r="E146" s="69">
        <f t="shared" si="26"/>
        <v>0</v>
      </c>
      <c r="F146" s="106"/>
      <c r="G146" s="60"/>
      <c r="H146" s="40">
        <f t="shared" si="27"/>
        <v>0</v>
      </c>
      <c r="I146" s="15"/>
      <c r="J146" s="69"/>
      <c r="K146" s="29"/>
      <c r="L146" s="35"/>
      <c r="M146" s="5"/>
      <c r="N146" s="24"/>
      <c r="O146" s="7"/>
    </row>
    <row r="147" spans="1:15" x14ac:dyDescent="0.25">
      <c r="A147" s="134"/>
      <c r="B147" s="66" t="s">
        <v>26</v>
      </c>
      <c r="C147" s="69">
        <v>0</v>
      </c>
      <c r="D147" s="69">
        <v>0</v>
      </c>
      <c r="E147" s="69">
        <f t="shared" si="26"/>
        <v>0</v>
      </c>
      <c r="F147" s="106"/>
      <c r="G147" s="60"/>
      <c r="H147" s="40">
        <f t="shared" si="27"/>
        <v>0</v>
      </c>
      <c r="I147" s="15"/>
      <c r="J147" s="69"/>
      <c r="K147" s="29"/>
      <c r="L147" s="35"/>
      <c r="M147" s="5"/>
      <c r="N147" s="24"/>
      <c r="O147" s="7"/>
    </row>
    <row r="148" spans="1:15" x14ac:dyDescent="0.25">
      <c r="A148" s="134"/>
      <c r="B148" s="66" t="s">
        <v>27</v>
      </c>
      <c r="C148" s="69">
        <v>0</v>
      </c>
      <c r="D148" s="69">
        <v>0</v>
      </c>
      <c r="E148" s="69">
        <f t="shared" si="26"/>
        <v>0</v>
      </c>
      <c r="F148" s="106"/>
      <c r="G148" s="60"/>
      <c r="H148" s="40"/>
      <c r="I148" s="15"/>
      <c r="J148" s="69"/>
      <c r="K148" s="29"/>
      <c r="L148" s="35"/>
      <c r="M148" s="5"/>
      <c r="N148" s="24"/>
      <c r="O148" s="7"/>
    </row>
    <row r="149" spans="1:15" x14ac:dyDescent="0.25">
      <c r="A149" s="134"/>
      <c r="B149" s="66" t="s">
        <v>28</v>
      </c>
      <c r="C149" s="69">
        <v>0</v>
      </c>
      <c r="D149" s="69">
        <v>0</v>
      </c>
      <c r="E149" s="69">
        <f t="shared" si="26"/>
        <v>0</v>
      </c>
      <c r="F149" s="106"/>
      <c r="G149" s="60"/>
      <c r="H149" s="40"/>
      <c r="I149" s="15"/>
      <c r="J149" s="69"/>
      <c r="K149" s="29"/>
      <c r="L149" s="35"/>
      <c r="M149" s="5"/>
      <c r="N149" s="24"/>
      <c r="O149" s="7"/>
    </row>
    <row r="150" spans="1:15" x14ac:dyDescent="0.25">
      <c r="A150" s="134"/>
      <c r="B150" s="66" t="s">
        <v>29</v>
      </c>
      <c r="C150" s="69">
        <v>96647.02</v>
      </c>
      <c r="D150" s="69">
        <v>0</v>
      </c>
      <c r="E150" s="69">
        <f t="shared" si="26"/>
        <v>96647.02</v>
      </c>
      <c r="F150" s="106" t="s">
        <v>56</v>
      </c>
      <c r="G150" s="60">
        <v>45595</v>
      </c>
      <c r="H150" s="40">
        <v>96647.02</v>
      </c>
      <c r="I150" s="15">
        <v>45580</v>
      </c>
      <c r="J150" s="69">
        <v>96647.02</v>
      </c>
      <c r="K150" s="65" t="s">
        <v>53</v>
      </c>
      <c r="L150" s="61" t="s">
        <v>54</v>
      </c>
      <c r="M150" s="5" t="s">
        <v>55</v>
      </c>
      <c r="N150" s="24">
        <v>45572</v>
      </c>
      <c r="O150" s="7"/>
    </row>
    <row r="151" spans="1:15" x14ac:dyDescent="0.25">
      <c r="A151" s="134"/>
      <c r="B151" s="66" t="s">
        <v>30</v>
      </c>
      <c r="C151" s="69">
        <v>34429.86</v>
      </c>
      <c r="D151" s="69">
        <v>0</v>
      </c>
      <c r="E151" s="69">
        <f t="shared" si="26"/>
        <v>34429.86</v>
      </c>
      <c r="F151" s="106" t="s">
        <v>76</v>
      </c>
      <c r="G151" s="60">
        <v>45603</v>
      </c>
      <c r="H151" s="40">
        <v>34429.86</v>
      </c>
      <c r="I151" s="15">
        <v>45602</v>
      </c>
      <c r="J151" s="69">
        <v>34429.86</v>
      </c>
      <c r="K151" s="65" t="s">
        <v>53</v>
      </c>
      <c r="L151" s="61" t="s">
        <v>54</v>
      </c>
      <c r="M151" s="5" t="s">
        <v>73</v>
      </c>
      <c r="N151" s="15">
        <v>45602</v>
      </c>
      <c r="O151" s="7"/>
    </row>
    <row r="152" spans="1:15" x14ac:dyDescent="0.25">
      <c r="A152" s="135"/>
      <c r="B152" s="66" t="s">
        <v>31</v>
      </c>
      <c r="C152" s="69">
        <v>100510.07</v>
      </c>
      <c r="D152" s="69">
        <v>0</v>
      </c>
      <c r="E152" s="69">
        <f t="shared" si="26"/>
        <v>100510.07</v>
      </c>
      <c r="F152" s="106" t="s">
        <v>100</v>
      </c>
      <c r="G152" s="60">
        <v>45636</v>
      </c>
      <c r="H152" s="40">
        <v>100510.07</v>
      </c>
      <c r="I152" s="15">
        <v>45631</v>
      </c>
      <c r="J152" s="69">
        <v>100510.07</v>
      </c>
      <c r="K152" s="65" t="s">
        <v>53</v>
      </c>
      <c r="L152" s="61" t="s">
        <v>54</v>
      </c>
      <c r="M152" s="70" t="s">
        <v>99</v>
      </c>
      <c r="N152" s="55">
        <v>45631</v>
      </c>
      <c r="O152" s="6"/>
    </row>
    <row r="153" spans="1:15" ht="30" customHeight="1" x14ac:dyDescent="0.25">
      <c r="A153" s="151" t="s">
        <v>41</v>
      </c>
      <c r="B153" s="152"/>
      <c r="C153" s="57">
        <f>SUM(C141:C152)</f>
        <v>808213.63000000012</v>
      </c>
      <c r="D153" s="57">
        <f>SUM(D141:D152)</f>
        <v>0</v>
      </c>
      <c r="E153" s="57">
        <f>SUM(E141:E152)</f>
        <v>808213.63000000012</v>
      </c>
      <c r="F153" s="107"/>
      <c r="G153" s="73"/>
      <c r="H153" s="75">
        <f>SUM(H141:H152)</f>
        <v>808213.63000000012</v>
      </c>
      <c r="I153" s="58"/>
      <c r="J153" s="57">
        <f>SUM(J141:J152)</f>
        <v>808213.63000000012</v>
      </c>
      <c r="K153" s="29"/>
      <c r="L153" s="35"/>
      <c r="M153" s="5"/>
      <c r="N153" s="24"/>
      <c r="O153" s="6"/>
    </row>
    <row r="154" spans="1:15" x14ac:dyDescent="0.25">
      <c r="A154" s="133" t="s">
        <v>42</v>
      </c>
      <c r="B154" s="128" t="s">
        <v>5</v>
      </c>
      <c r="C154" s="93">
        <v>16991.97</v>
      </c>
      <c r="D154" s="85">
        <v>0</v>
      </c>
      <c r="E154" s="85">
        <f t="shared" ref="E154:E166" si="29">C154-D154</f>
        <v>16991.97</v>
      </c>
      <c r="F154" s="104" t="s">
        <v>162</v>
      </c>
      <c r="G154" s="22">
        <v>45343</v>
      </c>
      <c r="H154" s="85">
        <f t="shared" ref="H154:H166" si="30">+C154</f>
        <v>16991.97</v>
      </c>
      <c r="I154" s="55">
        <v>45306</v>
      </c>
      <c r="J154" s="85">
        <f t="shared" ref="J154:J166" si="31">E154</f>
        <v>16991.97</v>
      </c>
      <c r="K154" s="89">
        <v>118095027</v>
      </c>
      <c r="L154" s="56" t="s">
        <v>54</v>
      </c>
      <c r="M154" s="62" t="s">
        <v>138</v>
      </c>
      <c r="N154" s="55">
        <v>45306</v>
      </c>
      <c r="O154" s="6"/>
    </row>
    <row r="155" spans="1:15" x14ac:dyDescent="0.25">
      <c r="A155" s="134"/>
      <c r="B155" s="129"/>
      <c r="C155" s="85">
        <v>11809.88</v>
      </c>
      <c r="D155" s="85">
        <v>0</v>
      </c>
      <c r="E155" s="85">
        <f t="shared" si="29"/>
        <v>11809.88</v>
      </c>
      <c r="F155" s="104" t="s">
        <v>163</v>
      </c>
      <c r="G155" s="22">
        <v>45343</v>
      </c>
      <c r="H155" s="85">
        <f t="shared" si="30"/>
        <v>11809.88</v>
      </c>
      <c r="I155" s="55">
        <v>45306</v>
      </c>
      <c r="J155" s="85">
        <f t="shared" si="31"/>
        <v>11809.88</v>
      </c>
      <c r="K155" s="89">
        <v>118095027</v>
      </c>
      <c r="L155" s="56" t="s">
        <v>54</v>
      </c>
      <c r="M155" s="70" t="s">
        <v>138</v>
      </c>
      <c r="N155" s="55">
        <v>45306</v>
      </c>
      <c r="O155" s="6"/>
    </row>
    <row r="156" spans="1:15" x14ac:dyDescent="0.25">
      <c r="A156" s="134"/>
      <c r="B156" s="128" t="s">
        <v>6</v>
      </c>
      <c r="C156" s="85">
        <v>17686.91</v>
      </c>
      <c r="D156" s="85">
        <v>0</v>
      </c>
      <c r="E156" s="85">
        <f t="shared" si="29"/>
        <v>17686.91</v>
      </c>
      <c r="F156" s="104" t="s">
        <v>164</v>
      </c>
      <c r="G156" s="22">
        <v>45384</v>
      </c>
      <c r="H156" s="85">
        <f t="shared" si="30"/>
        <v>17686.91</v>
      </c>
      <c r="I156" s="55">
        <v>45337</v>
      </c>
      <c r="J156" s="85">
        <f t="shared" si="31"/>
        <v>17686.91</v>
      </c>
      <c r="K156" s="89">
        <v>118095027</v>
      </c>
      <c r="L156" s="56" t="s">
        <v>54</v>
      </c>
      <c r="M156" s="62" t="s">
        <v>141</v>
      </c>
      <c r="N156" s="55">
        <v>45337</v>
      </c>
      <c r="O156" s="6"/>
    </row>
    <row r="157" spans="1:15" x14ac:dyDescent="0.25">
      <c r="A157" s="134"/>
      <c r="B157" s="129"/>
      <c r="C157" s="85">
        <v>12649.59</v>
      </c>
      <c r="D157" s="85">
        <v>0</v>
      </c>
      <c r="E157" s="85">
        <f t="shared" si="29"/>
        <v>12649.59</v>
      </c>
      <c r="F157" s="104" t="s">
        <v>165</v>
      </c>
      <c r="G157" s="22">
        <v>45384</v>
      </c>
      <c r="H157" s="85">
        <f t="shared" si="30"/>
        <v>12649.59</v>
      </c>
      <c r="I157" s="55">
        <v>45337</v>
      </c>
      <c r="J157" s="85">
        <f t="shared" si="31"/>
        <v>12649.59</v>
      </c>
      <c r="K157" s="89">
        <v>118095027</v>
      </c>
      <c r="L157" s="56" t="s">
        <v>54</v>
      </c>
      <c r="M157" s="62" t="s">
        <v>141</v>
      </c>
      <c r="N157" s="55">
        <v>45337</v>
      </c>
      <c r="O157" s="6"/>
    </row>
    <row r="158" spans="1:15" x14ac:dyDescent="0.25">
      <c r="A158" s="134"/>
      <c r="B158" s="128" t="s">
        <v>7</v>
      </c>
      <c r="C158" s="85">
        <v>16630.36</v>
      </c>
      <c r="D158" s="85">
        <v>0</v>
      </c>
      <c r="E158" s="85">
        <f t="shared" si="29"/>
        <v>16630.36</v>
      </c>
      <c r="F158" s="104" t="s">
        <v>166</v>
      </c>
      <c r="G158" s="22">
        <v>45384</v>
      </c>
      <c r="H158" s="85">
        <f t="shared" si="30"/>
        <v>16630.36</v>
      </c>
      <c r="I158" s="55">
        <v>45366</v>
      </c>
      <c r="J158" s="85">
        <f t="shared" si="31"/>
        <v>16630.36</v>
      </c>
      <c r="K158" s="89">
        <v>118095027</v>
      </c>
      <c r="L158" s="56" t="s">
        <v>54</v>
      </c>
      <c r="M158" s="62" t="s">
        <v>143</v>
      </c>
      <c r="N158" s="55">
        <v>45366</v>
      </c>
      <c r="O158" s="6"/>
    </row>
    <row r="159" spans="1:15" x14ac:dyDescent="0.25">
      <c r="A159" s="134"/>
      <c r="B159" s="129"/>
      <c r="C159" s="85">
        <v>13877.68</v>
      </c>
      <c r="D159" s="85">
        <v>0</v>
      </c>
      <c r="E159" s="85">
        <f t="shared" si="29"/>
        <v>13877.68</v>
      </c>
      <c r="F159" s="104" t="s">
        <v>167</v>
      </c>
      <c r="G159" s="22">
        <v>45384</v>
      </c>
      <c r="H159" s="85">
        <f t="shared" si="30"/>
        <v>13877.68</v>
      </c>
      <c r="I159" s="55">
        <v>45366</v>
      </c>
      <c r="J159" s="85">
        <f t="shared" si="31"/>
        <v>13877.68</v>
      </c>
      <c r="K159" s="89">
        <v>118095027</v>
      </c>
      <c r="L159" s="56" t="s">
        <v>54</v>
      </c>
      <c r="M159" s="62" t="s">
        <v>143</v>
      </c>
      <c r="N159" s="55">
        <v>45366</v>
      </c>
      <c r="O159" s="6"/>
    </row>
    <row r="160" spans="1:15" x14ac:dyDescent="0.25">
      <c r="A160" s="134"/>
      <c r="B160" s="128" t="s">
        <v>8</v>
      </c>
      <c r="C160" s="85">
        <v>14630.1</v>
      </c>
      <c r="D160" s="85">
        <v>0</v>
      </c>
      <c r="E160" s="85">
        <f t="shared" si="29"/>
        <v>14630.1</v>
      </c>
      <c r="F160" s="104" t="s">
        <v>168</v>
      </c>
      <c r="G160" s="51"/>
      <c r="H160" s="85">
        <f t="shared" si="30"/>
        <v>14630.1</v>
      </c>
      <c r="I160" s="55">
        <v>45397</v>
      </c>
      <c r="J160" s="85">
        <f t="shared" si="31"/>
        <v>14630.1</v>
      </c>
      <c r="K160" s="89">
        <v>118095027</v>
      </c>
      <c r="L160" s="56" t="s">
        <v>54</v>
      </c>
      <c r="M160" s="62" t="s">
        <v>145</v>
      </c>
      <c r="N160" s="55">
        <v>45397</v>
      </c>
      <c r="O160" s="6"/>
    </row>
    <row r="161" spans="1:15" x14ac:dyDescent="0.25">
      <c r="A161" s="134"/>
      <c r="B161" s="129"/>
      <c r="C161" s="85">
        <v>11385.98</v>
      </c>
      <c r="D161" s="85">
        <v>0</v>
      </c>
      <c r="E161" s="85">
        <f t="shared" si="29"/>
        <v>11385.98</v>
      </c>
      <c r="F161" s="104" t="s">
        <v>169</v>
      </c>
      <c r="G161" s="22">
        <v>45421</v>
      </c>
      <c r="H161" s="85">
        <f t="shared" si="30"/>
        <v>11385.98</v>
      </c>
      <c r="I161" s="55">
        <v>45397</v>
      </c>
      <c r="J161" s="85">
        <f t="shared" si="31"/>
        <v>11385.98</v>
      </c>
      <c r="K161" s="89">
        <v>118095027</v>
      </c>
      <c r="L161" s="56" t="s">
        <v>54</v>
      </c>
      <c r="M161" s="62" t="s">
        <v>145</v>
      </c>
      <c r="N161" s="55">
        <v>45397</v>
      </c>
      <c r="O161" s="6"/>
    </row>
    <row r="162" spans="1:15" x14ac:dyDescent="0.25">
      <c r="A162" s="134"/>
      <c r="B162" s="128" t="s">
        <v>9</v>
      </c>
      <c r="C162" s="85">
        <v>20413.189999999999</v>
      </c>
      <c r="D162" s="85">
        <v>0</v>
      </c>
      <c r="E162" s="85">
        <f t="shared" si="29"/>
        <v>20413.189999999999</v>
      </c>
      <c r="F162" s="104" t="s">
        <v>170</v>
      </c>
      <c r="G162" s="51" t="s">
        <v>171</v>
      </c>
      <c r="H162" s="85">
        <f t="shared" si="30"/>
        <v>20413.189999999999</v>
      </c>
      <c r="I162" s="55">
        <v>45427</v>
      </c>
      <c r="J162" s="85">
        <f t="shared" si="31"/>
        <v>20413.189999999999</v>
      </c>
      <c r="K162" s="89">
        <v>118095027</v>
      </c>
      <c r="L162" s="56" t="s">
        <v>54</v>
      </c>
      <c r="M162" s="62" t="s">
        <v>148</v>
      </c>
      <c r="N162" s="55">
        <v>45427</v>
      </c>
      <c r="O162" s="6"/>
    </row>
    <row r="163" spans="1:15" x14ac:dyDescent="0.25">
      <c r="A163" s="134"/>
      <c r="B163" s="130"/>
      <c r="C163" s="85">
        <v>15652.19</v>
      </c>
      <c r="D163" s="85">
        <v>0</v>
      </c>
      <c r="E163" s="85">
        <f t="shared" si="29"/>
        <v>15652.19</v>
      </c>
      <c r="F163" s="104" t="s">
        <v>172</v>
      </c>
      <c r="G163" s="22">
        <v>45454</v>
      </c>
      <c r="H163" s="85">
        <f t="shared" si="30"/>
        <v>15652.19</v>
      </c>
      <c r="I163" s="55">
        <v>45427</v>
      </c>
      <c r="J163" s="85">
        <f t="shared" si="31"/>
        <v>15652.19</v>
      </c>
      <c r="K163" s="89">
        <v>118095027</v>
      </c>
      <c r="L163" s="56" t="s">
        <v>54</v>
      </c>
      <c r="M163" s="62" t="s">
        <v>148</v>
      </c>
      <c r="N163" s="55">
        <v>45427</v>
      </c>
      <c r="O163" s="6"/>
    </row>
    <row r="164" spans="1:15" x14ac:dyDescent="0.25">
      <c r="A164" s="134"/>
      <c r="B164" s="129"/>
      <c r="C164" s="85">
        <v>331.68</v>
      </c>
      <c r="D164" s="85">
        <v>0</v>
      </c>
      <c r="E164" s="85">
        <f t="shared" si="29"/>
        <v>331.68</v>
      </c>
      <c r="F164" s="105" t="s">
        <v>173</v>
      </c>
      <c r="G164" s="22">
        <v>45454</v>
      </c>
      <c r="H164" s="85">
        <f t="shared" si="30"/>
        <v>331.68</v>
      </c>
      <c r="I164" s="55">
        <v>45443</v>
      </c>
      <c r="J164" s="85">
        <f t="shared" si="31"/>
        <v>331.68</v>
      </c>
      <c r="K164" s="89">
        <v>118095027</v>
      </c>
      <c r="L164" s="56" t="s">
        <v>54</v>
      </c>
      <c r="M164" s="62" t="s">
        <v>174</v>
      </c>
      <c r="N164" s="55">
        <v>45443</v>
      </c>
      <c r="O164" s="6"/>
    </row>
    <row r="165" spans="1:15" x14ac:dyDescent="0.25">
      <c r="A165" s="134"/>
      <c r="B165" s="128" t="s">
        <v>25</v>
      </c>
      <c r="C165" s="85">
        <v>19553.41</v>
      </c>
      <c r="D165" s="85">
        <v>0</v>
      </c>
      <c r="E165" s="85">
        <f t="shared" si="29"/>
        <v>19553.41</v>
      </c>
      <c r="F165" s="104" t="s">
        <v>175</v>
      </c>
      <c r="G165" s="22">
        <v>45462</v>
      </c>
      <c r="H165" s="85">
        <f t="shared" si="30"/>
        <v>19553.41</v>
      </c>
      <c r="I165" s="55">
        <v>45457</v>
      </c>
      <c r="J165" s="85">
        <f t="shared" si="31"/>
        <v>19553.41</v>
      </c>
      <c r="K165" s="89">
        <v>118095027</v>
      </c>
      <c r="L165" s="56" t="s">
        <v>54</v>
      </c>
      <c r="M165" s="62" t="s">
        <v>151</v>
      </c>
      <c r="N165" s="55">
        <v>45457</v>
      </c>
      <c r="O165" s="6"/>
    </row>
    <row r="166" spans="1:15" x14ac:dyDescent="0.25">
      <c r="A166" s="134"/>
      <c r="B166" s="129"/>
      <c r="C166" s="85">
        <v>15840.2</v>
      </c>
      <c r="D166" s="85">
        <v>0</v>
      </c>
      <c r="E166" s="85">
        <f t="shared" si="29"/>
        <v>15840.2</v>
      </c>
      <c r="F166" s="104" t="s">
        <v>176</v>
      </c>
      <c r="G166" s="22">
        <v>45462</v>
      </c>
      <c r="H166" s="85">
        <f t="shared" si="30"/>
        <v>15840.2</v>
      </c>
      <c r="I166" s="55">
        <v>45457</v>
      </c>
      <c r="J166" s="85">
        <f t="shared" si="31"/>
        <v>15840.2</v>
      </c>
      <c r="K166" s="89">
        <v>118095027</v>
      </c>
      <c r="L166" s="56" t="s">
        <v>54</v>
      </c>
      <c r="M166" s="62" t="s">
        <v>151</v>
      </c>
      <c r="N166" s="55">
        <v>45457</v>
      </c>
      <c r="O166" s="6"/>
    </row>
    <row r="167" spans="1:15" x14ac:dyDescent="0.25">
      <c r="A167" s="134"/>
      <c r="B167" s="50" t="s">
        <v>26</v>
      </c>
      <c r="C167" s="59">
        <v>0</v>
      </c>
      <c r="D167" s="59">
        <v>0</v>
      </c>
      <c r="E167" s="59">
        <v>0</v>
      </c>
      <c r="F167" s="107"/>
      <c r="G167" s="73"/>
      <c r="H167" s="48"/>
      <c r="I167" s="67"/>
      <c r="J167" s="41"/>
      <c r="K167" s="29"/>
      <c r="L167" s="35"/>
      <c r="M167" s="5"/>
      <c r="N167" s="24"/>
      <c r="O167" s="6"/>
    </row>
    <row r="168" spans="1:15" x14ac:dyDescent="0.25">
      <c r="A168" s="134"/>
      <c r="B168" s="50" t="s">
        <v>27</v>
      </c>
      <c r="C168" s="59">
        <v>0</v>
      </c>
      <c r="D168" s="59">
        <v>0</v>
      </c>
      <c r="E168" s="59">
        <v>0</v>
      </c>
      <c r="F168" s="107"/>
      <c r="G168" s="73"/>
      <c r="H168" s="48"/>
      <c r="I168" s="16"/>
      <c r="J168" s="41"/>
      <c r="K168" s="29"/>
      <c r="L168" s="35"/>
      <c r="M168" s="5"/>
      <c r="N168" s="24"/>
      <c r="O168" s="6"/>
    </row>
    <row r="169" spans="1:15" x14ac:dyDescent="0.25">
      <c r="A169" s="134"/>
      <c r="B169" s="50" t="s">
        <v>28</v>
      </c>
      <c r="C169" s="59">
        <v>0</v>
      </c>
      <c r="D169" s="59">
        <v>0</v>
      </c>
      <c r="E169" s="59">
        <v>0</v>
      </c>
      <c r="F169" s="107"/>
      <c r="G169" s="73"/>
      <c r="H169" s="48"/>
      <c r="I169" s="16"/>
      <c r="J169" s="41"/>
      <c r="K169" s="29"/>
      <c r="L169" s="35"/>
      <c r="M169" s="5"/>
      <c r="N169" s="24"/>
      <c r="O169" s="6"/>
    </row>
    <row r="170" spans="1:15" x14ac:dyDescent="0.25">
      <c r="A170" s="134"/>
      <c r="B170" s="128" t="s">
        <v>29</v>
      </c>
      <c r="C170" s="59">
        <v>3845.72</v>
      </c>
      <c r="D170" s="59">
        <v>0</v>
      </c>
      <c r="E170" s="69">
        <f t="shared" ref="E170:E177" si="32">C170-D170</f>
        <v>3845.72</v>
      </c>
      <c r="F170" s="108" t="s">
        <v>59</v>
      </c>
      <c r="G170" s="60">
        <v>45594</v>
      </c>
      <c r="H170" s="49">
        <v>3845.72</v>
      </c>
      <c r="I170" s="15">
        <v>45581</v>
      </c>
      <c r="J170" s="42">
        <v>3845.72</v>
      </c>
      <c r="K170" s="29" t="s">
        <v>53</v>
      </c>
      <c r="L170" s="35" t="s">
        <v>54</v>
      </c>
      <c r="M170" s="5" t="s">
        <v>60</v>
      </c>
      <c r="N170" s="24">
        <v>45581</v>
      </c>
      <c r="O170" s="6"/>
    </row>
    <row r="171" spans="1:15" x14ac:dyDescent="0.25">
      <c r="A171" s="134"/>
      <c r="B171" s="129"/>
      <c r="C171" s="59">
        <v>2775.59</v>
      </c>
      <c r="D171" s="59">
        <v>0</v>
      </c>
      <c r="E171" s="69">
        <f t="shared" si="32"/>
        <v>2775.59</v>
      </c>
      <c r="F171" s="108" t="s">
        <v>61</v>
      </c>
      <c r="G171" s="60">
        <v>45594</v>
      </c>
      <c r="H171" s="49">
        <v>2775.59</v>
      </c>
      <c r="I171" s="15">
        <v>45581</v>
      </c>
      <c r="J171" s="42">
        <v>2775.59</v>
      </c>
      <c r="K171" s="29" t="s">
        <v>53</v>
      </c>
      <c r="L171" s="35" t="s">
        <v>54</v>
      </c>
      <c r="M171" s="5" t="s">
        <v>60</v>
      </c>
      <c r="N171" s="24">
        <v>45581</v>
      </c>
      <c r="O171" s="6"/>
    </row>
    <row r="172" spans="1:15" x14ac:dyDescent="0.25">
      <c r="A172" s="134"/>
      <c r="B172" s="128" t="s">
        <v>30</v>
      </c>
      <c r="C172" s="59">
        <v>18130.7</v>
      </c>
      <c r="D172" s="59">
        <v>0</v>
      </c>
      <c r="E172" s="69">
        <f t="shared" si="32"/>
        <v>18130.7</v>
      </c>
      <c r="F172" s="108" t="s">
        <v>77</v>
      </c>
      <c r="G172" s="60">
        <v>45614</v>
      </c>
      <c r="H172" s="49">
        <v>18130.7</v>
      </c>
      <c r="I172" s="15" t="s">
        <v>78</v>
      </c>
      <c r="J172" s="42">
        <v>18130.7</v>
      </c>
      <c r="K172" s="29" t="s">
        <v>53</v>
      </c>
      <c r="L172" s="35" t="s">
        <v>54</v>
      </c>
      <c r="M172" s="5" t="s">
        <v>79</v>
      </c>
      <c r="N172" s="24">
        <v>45611</v>
      </c>
      <c r="O172" s="6"/>
    </row>
    <row r="173" spans="1:15" x14ac:dyDescent="0.25">
      <c r="A173" s="134"/>
      <c r="B173" s="130"/>
      <c r="C173" s="59">
        <v>12298.23</v>
      </c>
      <c r="D173" s="59">
        <v>0</v>
      </c>
      <c r="E173" s="69">
        <f t="shared" si="32"/>
        <v>12298.23</v>
      </c>
      <c r="F173" s="108" t="s">
        <v>81</v>
      </c>
      <c r="G173" s="60">
        <v>45614</v>
      </c>
      <c r="H173" s="49">
        <v>12298.23</v>
      </c>
      <c r="I173" s="15" t="s">
        <v>78</v>
      </c>
      <c r="J173" s="42">
        <v>12298.23</v>
      </c>
      <c r="K173" s="29" t="s">
        <v>53</v>
      </c>
      <c r="L173" s="35" t="s">
        <v>54</v>
      </c>
      <c r="M173" s="5" t="s">
        <v>79</v>
      </c>
      <c r="N173" s="24">
        <v>45611</v>
      </c>
      <c r="O173" s="6"/>
    </row>
    <row r="174" spans="1:15" x14ac:dyDescent="0.25">
      <c r="A174" s="134"/>
      <c r="B174" s="130"/>
      <c r="C174" s="59">
        <v>7689.36</v>
      </c>
      <c r="D174" s="59">
        <v>0</v>
      </c>
      <c r="E174" s="69">
        <f t="shared" si="32"/>
        <v>7689.36</v>
      </c>
      <c r="F174" s="108" t="s">
        <v>86</v>
      </c>
      <c r="G174" s="60">
        <v>45623</v>
      </c>
      <c r="H174" s="49">
        <v>7689.36</v>
      </c>
      <c r="I174" s="15">
        <v>45622</v>
      </c>
      <c r="J174" s="42">
        <v>7689.36</v>
      </c>
      <c r="K174" s="29" t="s">
        <v>53</v>
      </c>
      <c r="L174" s="35" t="s">
        <v>54</v>
      </c>
      <c r="M174" s="5" t="s">
        <v>87</v>
      </c>
      <c r="N174" s="15">
        <v>45622</v>
      </c>
      <c r="O174" s="6"/>
    </row>
    <row r="175" spans="1:15" x14ac:dyDescent="0.25">
      <c r="A175" s="134"/>
      <c r="B175" s="129"/>
      <c r="C175" s="59">
        <v>5551.18</v>
      </c>
      <c r="D175" s="59">
        <v>0</v>
      </c>
      <c r="E175" s="69">
        <f t="shared" si="32"/>
        <v>5551.18</v>
      </c>
      <c r="F175" s="108" t="s">
        <v>89</v>
      </c>
      <c r="G175" s="60">
        <v>45623</v>
      </c>
      <c r="H175" s="49">
        <v>5551.18</v>
      </c>
      <c r="I175" s="15">
        <v>45622</v>
      </c>
      <c r="J175" s="42">
        <v>5551.18</v>
      </c>
      <c r="K175" s="29" t="s">
        <v>53</v>
      </c>
      <c r="L175" s="35" t="s">
        <v>54</v>
      </c>
      <c r="M175" s="5" t="s">
        <v>87</v>
      </c>
      <c r="N175" s="15">
        <v>45622</v>
      </c>
      <c r="O175" s="6"/>
    </row>
    <row r="176" spans="1:15" x14ac:dyDescent="0.25">
      <c r="A176" s="135"/>
      <c r="B176" s="128" t="s">
        <v>31</v>
      </c>
      <c r="C176" s="59">
        <v>26021.8</v>
      </c>
      <c r="D176" s="59">
        <v>0</v>
      </c>
      <c r="E176" s="59">
        <f t="shared" si="32"/>
        <v>26021.8</v>
      </c>
      <c r="F176" s="108" t="s">
        <v>101</v>
      </c>
      <c r="G176" s="60">
        <v>45609</v>
      </c>
      <c r="H176" s="49">
        <v>26021.8</v>
      </c>
      <c r="I176" s="55">
        <v>45639</v>
      </c>
      <c r="J176" s="42">
        <v>26021.8</v>
      </c>
      <c r="K176" s="29" t="s">
        <v>53</v>
      </c>
      <c r="L176" s="35" t="s">
        <v>54</v>
      </c>
      <c r="M176" s="70" t="s">
        <v>102</v>
      </c>
      <c r="N176" s="55">
        <v>45639</v>
      </c>
      <c r="O176" s="6"/>
    </row>
    <row r="177" spans="1:15" x14ac:dyDescent="0.25">
      <c r="A177" s="71"/>
      <c r="B177" s="129"/>
      <c r="C177" s="59">
        <v>17773.060000000001</v>
      </c>
      <c r="D177" s="59">
        <v>0</v>
      </c>
      <c r="E177" s="59">
        <f t="shared" si="32"/>
        <v>17773.060000000001</v>
      </c>
      <c r="F177" s="108" t="s">
        <v>104</v>
      </c>
      <c r="G177" s="60">
        <v>45639</v>
      </c>
      <c r="H177" s="49">
        <v>17773.060000000001</v>
      </c>
      <c r="I177" s="55">
        <v>45639</v>
      </c>
      <c r="J177" s="42">
        <v>17773.060000000001</v>
      </c>
      <c r="K177" s="29" t="s">
        <v>53</v>
      </c>
      <c r="L177" s="35" t="s">
        <v>54</v>
      </c>
      <c r="M177" s="70" t="s">
        <v>102</v>
      </c>
      <c r="N177" s="55">
        <v>45639</v>
      </c>
      <c r="O177" s="6"/>
    </row>
    <row r="178" spans="1:15" x14ac:dyDescent="0.25">
      <c r="A178" s="137" t="s">
        <v>43</v>
      </c>
      <c r="B178" s="138"/>
      <c r="C178" s="57">
        <f>SUM(C154:C177)</f>
        <v>281538.77999999997</v>
      </c>
      <c r="D178" s="57">
        <f>SUM(D154:D177)</f>
        <v>0</v>
      </c>
      <c r="E178" s="57">
        <f>SUM(E154:E177)</f>
        <v>281538.77999999997</v>
      </c>
      <c r="F178" s="107"/>
      <c r="G178" s="73"/>
      <c r="H178" s="57">
        <f>SUM(H154:H177)</f>
        <v>281538.77999999997</v>
      </c>
      <c r="I178" s="16"/>
      <c r="J178" s="57">
        <f>SUM(J154:J177)</f>
        <v>281538.77999999997</v>
      </c>
      <c r="K178" s="29"/>
      <c r="L178" s="35"/>
      <c r="M178" s="5"/>
      <c r="N178" s="24"/>
      <c r="O178" s="6"/>
    </row>
    <row r="179" spans="1:15" ht="13.95" customHeight="1" x14ac:dyDescent="0.25">
      <c r="A179" s="133" t="s">
        <v>44</v>
      </c>
      <c r="B179" s="128" t="s">
        <v>5</v>
      </c>
      <c r="C179" s="85">
        <v>34154.78</v>
      </c>
      <c r="D179" s="86">
        <v>0</v>
      </c>
      <c r="E179" s="86">
        <f t="shared" ref="E179:E190" si="33">C179-D179</f>
        <v>34154.78</v>
      </c>
      <c r="F179" s="104" t="s">
        <v>212</v>
      </c>
      <c r="G179" s="60">
        <v>45333</v>
      </c>
      <c r="H179" s="83">
        <f t="shared" ref="H179:H191" si="34">+C179</f>
        <v>34154.78</v>
      </c>
      <c r="I179" s="55">
        <v>45306</v>
      </c>
      <c r="J179" s="85">
        <f t="shared" ref="J179:J190" si="35">E179</f>
        <v>34154.78</v>
      </c>
      <c r="K179" s="89">
        <v>118095027</v>
      </c>
      <c r="L179" s="78" t="s">
        <v>54</v>
      </c>
      <c r="M179" s="70" t="s">
        <v>213</v>
      </c>
      <c r="N179" s="55">
        <v>45306</v>
      </c>
      <c r="O179" s="6"/>
    </row>
    <row r="180" spans="1:15" ht="13.95" customHeight="1" x14ac:dyDescent="0.25">
      <c r="A180" s="134"/>
      <c r="B180" s="129"/>
      <c r="C180" s="85">
        <v>23738.49</v>
      </c>
      <c r="D180" s="85">
        <v>0</v>
      </c>
      <c r="E180" s="86">
        <f t="shared" si="33"/>
        <v>23738.49</v>
      </c>
      <c r="F180" s="104" t="s">
        <v>214</v>
      </c>
      <c r="G180" s="60">
        <v>45333</v>
      </c>
      <c r="H180" s="83">
        <f t="shared" si="34"/>
        <v>23738.49</v>
      </c>
      <c r="I180" s="55">
        <v>45306</v>
      </c>
      <c r="J180" s="85">
        <f t="shared" si="35"/>
        <v>23738.49</v>
      </c>
      <c r="K180" s="89">
        <v>118095027</v>
      </c>
      <c r="L180" s="78" t="s">
        <v>54</v>
      </c>
      <c r="M180" s="70" t="s">
        <v>213</v>
      </c>
      <c r="N180" s="55">
        <v>45306</v>
      </c>
      <c r="O180" s="6"/>
    </row>
    <row r="181" spans="1:15" x14ac:dyDescent="0.25">
      <c r="A181" s="134"/>
      <c r="B181" s="128" t="s">
        <v>6</v>
      </c>
      <c r="C181" s="86">
        <v>38940.29</v>
      </c>
      <c r="D181" s="86">
        <v>0</v>
      </c>
      <c r="E181" s="86">
        <f t="shared" si="33"/>
        <v>38940.29</v>
      </c>
      <c r="F181" s="104" t="s">
        <v>215</v>
      </c>
      <c r="G181" s="60">
        <v>45384</v>
      </c>
      <c r="H181" s="83">
        <f t="shared" si="34"/>
        <v>38940.29</v>
      </c>
      <c r="I181" s="55">
        <v>45337</v>
      </c>
      <c r="J181" s="85">
        <f t="shared" si="35"/>
        <v>38940.29</v>
      </c>
      <c r="K181" s="89">
        <v>118095027</v>
      </c>
      <c r="L181" s="78" t="s">
        <v>54</v>
      </c>
      <c r="M181" s="62" t="s">
        <v>216</v>
      </c>
      <c r="N181" s="55">
        <v>45337</v>
      </c>
      <c r="O181" s="6"/>
    </row>
    <row r="182" spans="1:15" x14ac:dyDescent="0.25">
      <c r="A182" s="134"/>
      <c r="B182" s="129"/>
      <c r="C182" s="85">
        <v>27849.91</v>
      </c>
      <c r="D182" s="85">
        <v>0</v>
      </c>
      <c r="E182" s="86">
        <f t="shared" si="33"/>
        <v>27849.91</v>
      </c>
      <c r="F182" s="104" t="s">
        <v>217</v>
      </c>
      <c r="G182" s="60">
        <v>45384</v>
      </c>
      <c r="H182" s="83">
        <f t="shared" si="34"/>
        <v>27849.91</v>
      </c>
      <c r="I182" s="55">
        <v>45337</v>
      </c>
      <c r="J182" s="85">
        <f t="shared" si="35"/>
        <v>27849.91</v>
      </c>
      <c r="K182" s="89">
        <v>118095027</v>
      </c>
      <c r="L182" s="78" t="s">
        <v>54</v>
      </c>
      <c r="M182" s="62" t="s">
        <v>216</v>
      </c>
      <c r="N182" s="55">
        <v>45337</v>
      </c>
      <c r="O182" s="6"/>
    </row>
    <row r="183" spans="1:15" x14ac:dyDescent="0.25">
      <c r="A183" s="134"/>
      <c r="B183" s="128" t="s">
        <v>7</v>
      </c>
      <c r="C183" s="85">
        <v>36614.14</v>
      </c>
      <c r="D183" s="85">
        <v>0</v>
      </c>
      <c r="E183" s="86">
        <f t="shared" si="33"/>
        <v>36614.14</v>
      </c>
      <c r="F183" s="104" t="s">
        <v>218</v>
      </c>
      <c r="G183" s="60">
        <v>45384</v>
      </c>
      <c r="H183" s="83">
        <f t="shared" si="34"/>
        <v>36614.14</v>
      </c>
      <c r="I183" s="55">
        <v>45366</v>
      </c>
      <c r="J183" s="85">
        <f t="shared" si="35"/>
        <v>36614.14</v>
      </c>
      <c r="K183" s="89">
        <v>118095027</v>
      </c>
      <c r="L183" s="78" t="s">
        <v>54</v>
      </c>
      <c r="M183" s="62" t="s">
        <v>219</v>
      </c>
      <c r="N183" s="55">
        <v>45366</v>
      </c>
      <c r="O183" s="6"/>
    </row>
    <row r="184" spans="1:15" x14ac:dyDescent="0.25">
      <c r="A184" s="134"/>
      <c r="B184" s="129"/>
      <c r="C184" s="86">
        <v>30553.72</v>
      </c>
      <c r="D184" s="86">
        <v>0</v>
      </c>
      <c r="E184" s="86">
        <f t="shared" si="33"/>
        <v>30553.72</v>
      </c>
      <c r="F184" s="104" t="s">
        <v>220</v>
      </c>
      <c r="G184" s="60">
        <v>45384</v>
      </c>
      <c r="H184" s="83">
        <f t="shared" si="34"/>
        <v>30553.72</v>
      </c>
      <c r="I184" s="55">
        <v>45366</v>
      </c>
      <c r="J184" s="85">
        <f t="shared" si="35"/>
        <v>30553.72</v>
      </c>
      <c r="K184" s="89">
        <v>118095027</v>
      </c>
      <c r="L184" s="78" t="s">
        <v>54</v>
      </c>
      <c r="M184" s="62" t="s">
        <v>219</v>
      </c>
      <c r="N184" s="55">
        <v>45366</v>
      </c>
      <c r="O184" s="6"/>
    </row>
    <row r="185" spans="1:15" x14ac:dyDescent="0.25">
      <c r="A185" s="134"/>
      <c r="B185" s="128" t="s">
        <v>8</v>
      </c>
      <c r="C185" s="85">
        <v>32122.92</v>
      </c>
      <c r="D185" s="85">
        <v>0</v>
      </c>
      <c r="E185" s="86">
        <f t="shared" si="33"/>
        <v>32122.92</v>
      </c>
      <c r="F185" s="104" t="s">
        <v>221</v>
      </c>
      <c r="G185" s="60">
        <v>45421</v>
      </c>
      <c r="H185" s="83">
        <f t="shared" si="34"/>
        <v>32122.92</v>
      </c>
      <c r="I185" s="55">
        <v>45397</v>
      </c>
      <c r="J185" s="85">
        <f t="shared" si="35"/>
        <v>32122.92</v>
      </c>
      <c r="K185" s="89">
        <v>118095027</v>
      </c>
      <c r="L185" s="78" t="s">
        <v>54</v>
      </c>
      <c r="M185" s="62" t="s">
        <v>222</v>
      </c>
      <c r="N185" s="55">
        <v>45397</v>
      </c>
      <c r="O185" s="6"/>
    </row>
    <row r="186" spans="1:15" x14ac:dyDescent="0.25">
      <c r="A186" s="134"/>
      <c r="B186" s="129"/>
      <c r="C186" s="86">
        <v>24999.89</v>
      </c>
      <c r="D186" s="86">
        <v>0</v>
      </c>
      <c r="E186" s="86">
        <f t="shared" si="33"/>
        <v>24999.89</v>
      </c>
      <c r="F186" s="104" t="s">
        <v>223</v>
      </c>
      <c r="G186" s="60">
        <v>45421</v>
      </c>
      <c r="H186" s="83">
        <f t="shared" si="34"/>
        <v>24999.89</v>
      </c>
      <c r="I186" s="55">
        <v>45397</v>
      </c>
      <c r="J186" s="85">
        <f t="shared" si="35"/>
        <v>24999.89</v>
      </c>
      <c r="K186" s="89">
        <v>118095027</v>
      </c>
      <c r="L186" s="78" t="s">
        <v>54</v>
      </c>
      <c r="M186" s="62" t="s">
        <v>222</v>
      </c>
      <c r="N186" s="55">
        <v>45397</v>
      </c>
      <c r="O186" s="6"/>
    </row>
    <row r="187" spans="1:15" x14ac:dyDescent="0.25">
      <c r="A187" s="134"/>
      <c r="B187" s="128" t="s">
        <v>9</v>
      </c>
      <c r="C187" s="85">
        <v>44633.74</v>
      </c>
      <c r="D187" s="85">
        <v>0</v>
      </c>
      <c r="E187" s="86">
        <f t="shared" si="33"/>
        <v>44633.74</v>
      </c>
      <c r="F187" s="104" t="s">
        <v>224</v>
      </c>
      <c r="G187" s="60">
        <v>45454</v>
      </c>
      <c r="H187" s="83">
        <f t="shared" si="34"/>
        <v>44633.74</v>
      </c>
      <c r="I187" s="55">
        <v>45427</v>
      </c>
      <c r="J187" s="85">
        <f t="shared" si="35"/>
        <v>44633.74</v>
      </c>
      <c r="K187" s="89">
        <v>118095027</v>
      </c>
      <c r="L187" s="78" t="s">
        <v>54</v>
      </c>
      <c r="M187" s="62" t="s">
        <v>225</v>
      </c>
      <c r="N187" s="55">
        <v>45427</v>
      </c>
      <c r="O187" s="6"/>
    </row>
    <row r="188" spans="1:15" x14ac:dyDescent="0.25">
      <c r="A188" s="134"/>
      <c r="B188" s="129"/>
      <c r="C188" s="86">
        <v>34223.74</v>
      </c>
      <c r="D188" s="86">
        <v>0</v>
      </c>
      <c r="E188" s="86">
        <f t="shared" si="33"/>
        <v>34223.74</v>
      </c>
      <c r="F188" s="104" t="s">
        <v>226</v>
      </c>
      <c r="G188" s="60">
        <v>45454</v>
      </c>
      <c r="H188" s="83">
        <f t="shared" si="34"/>
        <v>34223.74</v>
      </c>
      <c r="I188" s="55">
        <v>45427</v>
      </c>
      <c r="J188" s="85">
        <f t="shared" si="35"/>
        <v>34223.74</v>
      </c>
      <c r="K188" s="89">
        <v>118095027</v>
      </c>
      <c r="L188" s="78" t="s">
        <v>54</v>
      </c>
      <c r="M188" s="62" t="s">
        <v>225</v>
      </c>
      <c r="N188" s="55">
        <v>45427</v>
      </c>
      <c r="O188" s="6"/>
    </row>
    <row r="189" spans="1:15" x14ac:dyDescent="0.25">
      <c r="A189" s="134"/>
      <c r="B189" s="128" t="s">
        <v>25</v>
      </c>
      <c r="C189" s="85">
        <v>42753.82</v>
      </c>
      <c r="D189" s="85">
        <v>0</v>
      </c>
      <c r="E189" s="86">
        <f t="shared" si="33"/>
        <v>42753.82</v>
      </c>
      <c r="F189" s="104" t="s">
        <v>227</v>
      </c>
      <c r="G189" s="60">
        <v>45462</v>
      </c>
      <c r="H189" s="83">
        <f t="shared" si="34"/>
        <v>42753.82</v>
      </c>
      <c r="I189" s="55">
        <v>45457</v>
      </c>
      <c r="J189" s="85">
        <f t="shared" si="35"/>
        <v>42753.82</v>
      </c>
      <c r="K189" s="89">
        <v>118095027</v>
      </c>
      <c r="L189" s="78" t="s">
        <v>54</v>
      </c>
      <c r="M189" s="62" t="s">
        <v>228</v>
      </c>
      <c r="N189" s="55">
        <v>45457</v>
      </c>
      <c r="O189" s="6"/>
    </row>
    <row r="190" spans="1:15" x14ac:dyDescent="0.25">
      <c r="A190" s="134"/>
      <c r="B190" s="129"/>
      <c r="C190" s="86">
        <v>34634.82</v>
      </c>
      <c r="D190" s="86">
        <v>0</v>
      </c>
      <c r="E190" s="86">
        <f t="shared" si="33"/>
        <v>34634.82</v>
      </c>
      <c r="F190" s="104" t="s">
        <v>229</v>
      </c>
      <c r="G190" s="60">
        <v>45462</v>
      </c>
      <c r="H190" s="83">
        <f t="shared" si="34"/>
        <v>34634.82</v>
      </c>
      <c r="I190" s="55">
        <v>45457</v>
      </c>
      <c r="J190" s="85">
        <f t="shared" si="35"/>
        <v>34634.82</v>
      </c>
      <c r="K190" s="89">
        <v>118095027</v>
      </c>
      <c r="L190" s="78" t="s">
        <v>54</v>
      </c>
      <c r="M190" s="62" t="s">
        <v>228</v>
      </c>
      <c r="N190" s="55">
        <v>45457</v>
      </c>
      <c r="O190" s="6"/>
    </row>
    <row r="191" spans="1:15" x14ac:dyDescent="0.25">
      <c r="A191" s="134"/>
      <c r="B191" s="50" t="s">
        <v>26</v>
      </c>
      <c r="C191" s="42">
        <v>0</v>
      </c>
      <c r="D191" s="86">
        <v>0</v>
      </c>
      <c r="E191" s="86">
        <v>0</v>
      </c>
      <c r="F191" s="107"/>
      <c r="G191" s="73"/>
      <c r="H191" s="49">
        <f t="shared" si="34"/>
        <v>0</v>
      </c>
      <c r="I191" s="68"/>
      <c r="J191" s="41"/>
      <c r="K191" s="77"/>
      <c r="L191" s="77"/>
      <c r="M191" s="76"/>
      <c r="N191" s="68"/>
      <c r="O191" s="6"/>
    </row>
    <row r="192" spans="1:15" x14ac:dyDescent="0.25">
      <c r="A192" s="134"/>
      <c r="B192" s="50" t="s">
        <v>27</v>
      </c>
      <c r="C192" s="42">
        <v>0</v>
      </c>
      <c r="D192" s="86">
        <v>0</v>
      </c>
      <c r="E192" s="86">
        <v>0</v>
      </c>
      <c r="F192" s="107"/>
      <c r="G192" s="73"/>
      <c r="H192" s="49"/>
      <c r="I192" s="68"/>
      <c r="J192" s="41"/>
      <c r="K192" s="77"/>
      <c r="L192" s="77"/>
      <c r="M192" s="76"/>
      <c r="N192" s="68"/>
      <c r="O192" s="6"/>
    </row>
    <row r="193" spans="1:15" x14ac:dyDescent="0.25">
      <c r="A193" s="134"/>
      <c r="B193" s="50" t="s">
        <v>28</v>
      </c>
      <c r="C193" s="42">
        <v>0</v>
      </c>
      <c r="D193" s="86">
        <v>0</v>
      </c>
      <c r="E193" s="86">
        <v>0</v>
      </c>
      <c r="F193" s="107"/>
      <c r="G193" s="73"/>
      <c r="H193" s="49"/>
      <c r="I193" s="68"/>
      <c r="J193" s="41"/>
      <c r="K193" s="77"/>
      <c r="L193" s="77"/>
      <c r="M193" s="76"/>
      <c r="N193" s="68"/>
      <c r="O193" s="6"/>
    </row>
    <row r="194" spans="1:15" ht="14.4" customHeight="1" x14ac:dyDescent="0.25">
      <c r="A194" s="134"/>
      <c r="B194" s="128" t="s">
        <v>29</v>
      </c>
      <c r="C194" s="59">
        <v>8408.73</v>
      </c>
      <c r="D194" s="59">
        <v>0</v>
      </c>
      <c r="E194" s="69">
        <f t="shared" ref="E194:E200" si="36">C194-D194</f>
        <v>8408.73</v>
      </c>
      <c r="F194" s="108" t="s">
        <v>84</v>
      </c>
      <c r="G194" s="60">
        <v>45594</v>
      </c>
      <c r="H194" s="49">
        <v>8408.73</v>
      </c>
      <c r="I194" s="67">
        <v>45581</v>
      </c>
      <c r="J194" s="42">
        <v>8408.73</v>
      </c>
      <c r="K194" s="78" t="s">
        <v>251</v>
      </c>
      <c r="L194" s="78" t="s">
        <v>54</v>
      </c>
      <c r="M194" s="88" t="s">
        <v>252</v>
      </c>
      <c r="N194" s="67">
        <v>45581</v>
      </c>
      <c r="O194" s="6"/>
    </row>
    <row r="195" spans="1:15" x14ac:dyDescent="0.25">
      <c r="A195" s="134"/>
      <c r="B195" s="129"/>
      <c r="C195" s="59">
        <v>6068.87</v>
      </c>
      <c r="D195" s="59">
        <v>0</v>
      </c>
      <c r="E195" s="69">
        <f t="shared" si="36"/>
        <v>6068.87</v>
      </c>
      <c r="F195" s="108" t="s">
        <v>85</v>
      </c>
      <c r="G195" s="60">
        <v>45594</v>
      </c>
      <c r="H195" s="49">
        <v>6068.87</v>
      </c>
      <c r="I195" s="67">
        <v>45581</v>
      </c>
      <c r="J195" s="42">
        <v>6068.87</v>
      </c>
      <c r="K195" s="78" t="s">
        <v>251</v>
      </c>
      <c r="L195" s="78" t="s">
        <v>54</v>
      </c>
      <c r="M195" s="88" t="s">
        <v>252</v>
      </c>
      <c r="N195" s="67">
        <v>45581</v>
      </c>
      <c r="O195" s="6"/>
    </row>
    <row r="196" spans="1:15" x14ac:dyDescent="0.25">
      <c r="A196" s="134"/>
      <c r="B196" s="128" t="s">
        <v>30</v>
      </c>
      <c r="C196" s="59">
        <v>39643.040000000001</v>
      </c>
      <c r="D196" s="59">
        <v>0</v>
      </c>
      <c r="E196" s="69">
        <f t="shared" si="36"/>
        <v>39643.040000000001</v>
      </c>
      <c r="F196" s="108" t="s">
        <v>80</v>
      </c>
      <c r="G196" s="60">
        <v>45614</v>
      </c>
      <c r="H196" s="49">
        <v>39643.040000000001</v>
      </c>
      <c r="I196" s="67">
        <v>45611</v>
      </c>
      <c r="J196" s="42">
        <v>39643.040000000001</v>
      </c>
      <c r="K196" s="78" t="s">
        <v>251</v>
      </c>
      <c r="L196" s="78" t="s">
        <v>54</v>
      </c>
      <c r="M196" s="88" t="s">
        <v>253</v>
      </c>
      <c r="N196" s="67">
        <v>45611</v>
      </c>
      <c r="O196" s="6"/>
    </row>
    <row r="197" spans="1:15" x14ac:dyDescent="0.25">
      <c r="A197" s="134"/>
      <c r="B197" s="130"/>
      <c r="C197" s="59">
        <v>26890.27</v>
      </c>
      <c r="D197" s="59">
        <v>0</v>
      </c>
      <c r="E197" s="69">
        <f t="shared" si="36"/>
        <v>26890.27</v>
      </c>
      <c r="F197" s="108" t="s">
        <v>82</v>
      </c>
      <c r="G197" s="60">
        <v>45614</v>
      </c>
      <c r="H197" s="49">
        <v>26890.27</v>
      </c>
      <c r="I197" s="67">
        <v>45611</v>
      </c>
      <c r="J197" s="49">
        <v>26890.27</v>
      </c>
      <c r="K197" s="78" t="s">
        <v>251</v>
      </c>
      <c r="L197" s="78" t="s">
        <v>54</v>
      </c>
      <c r="M197" s="88" t="s">
        <v>253</v>
      </c>
      <c r="N197" s="67">
        <v>45611</v>
      </c>
      <c r="O197" s="6"/>
    </row>
    <row r="198" spans="1:15" x14ac:dyDescent="0.25">
      <c r="A198" s="134"/>
      <c r="B198" s="130"/>
      <c r="C198" s="59">
        <v>16812</v>
      </c>
      <c r="D198" s="59">
        <v>0</v>
      </c>
      <c r="E198" s="69">
        <f t="shared" si="36"/>
        <v>16812</v>
      </c>
      <c r="F198" s="108" t="s">
        <v>88</v>
      </c>
      <c r="G198" s="60">
        <v>45623</v>
      </c>
      <c r="H198" s="49">
        <v>16812</v>
      </c>
      <c r="I198" s="67">
        <v>45622</v>
      </c>
      <c r="J198" s="49">
        <v>16812</v>
      </c>
      <c r="K198" s="78" t="s">
        <v>251</v>
      </c>
      <c r="L198" s="78" t="s">
        <v>54</v>
      </c>
      <c r="M198" s="88" t="s">
        <v>254</v>
      </c>
      <c r="N198" s="67">
        <v>45611</v>
      </c>
      <c r="O198" s="6"/>
    </row>
    <row r="199" spans="1:15" x14ac:dyDescent="0.25">
      <c r="A199" s="134"/>
      <c r="B199" s="129"/>
      <c r="C199" s="59">
        <v>12137.75</v>
      </c>
      <c r="D199" s="59">
        <v>0</v>
      </c>
      <c r="E199" s="69">
        <f t="shared" si="36"/>
        <v>12137.75</v>
      </c>
      <c r="F199" s="108" t="s">
        <v>90</v>
      </c>
      <c r="G199" s="60">
        <v>45623</v>
      </c>
      <c r="H199" s="49">
        <v>12137.75</v>
      </c>
      <c r="I199" s="67">
        <v>45622</v>
      </c>
      <c r="J199" s="49">
        <v>12137.75</v>
      </c>
      <c r="K199" s="78" t="s">
        <v>251</v>
      </c>
      <c r="L199" s="78" t="s">
        <v>54</v>
      </c>
      <c r="M199" s="88" t="s">
        <v>254</v>
      </c>
      <c r="N199" s="67">
        <v>45611</v>
      </c>
      <c r="O199" s="6"/>
    </row>
    <row r="200" spans="1:15" x14ac:dyDescent="0.25">
      <c r="A200" s="134"/>
      <c r="B200" s="128" t="s">
        <v>31</v>
      </c>
      <c r="C200" s="59">
        <v>56897.06</v>
      </c>
      <c r="D200" s="59">
        <v>0</v>
      </c>
      <c r="E200" s="59">
        <f t="shared" si="36"/>
        <v>56897.06</v>
      </c>
      <c r="F200" s="108" t="s">
        <v>103</v>
      </c>
      <c r="G200" s="60">
        <v>45639</v>
      </c>
      <c r="H200" s="49">
        <v>56897.06</v>
      </c>
      <c r="I200" s="67">
        <v>45639</v>
      </c>
      <c r="J200" s="49">
        <v>56897.06</v>
      </c>
      <c r="K200" s="78" t="s">
        <v>251</v>
      </c>
      <c r="L200" s="78" t="s">
        <v>54</v>
      </c>
      <c r="M200" s="88" t="s">
        <v>255</v>
      </c>
      <c r="N200" s="67">
        <v>45639</v>
      </c>
      <c r="O200" s="6"/>
    </row>
    <row r="201" spans="1:15" x14ac:dyDescent="0.25">
      <c r="A201" s="135"/>
      <c r="B201" s="129"/>
      <c r="C201" s="59">
        <v>38861.050000000003</v>
      </c>
      <c r="D201" s="59">
        <v>0</v>
      </c>
      <c r="E201" s="59">
        <v>38861.050000000003</v>
      </c>
      <c r="F201" s="108" t="s">
        <v>105</v>
      </c>
      <c r="G201" s="60">
        <v>45639</v>
      </c>
      <c r="H201" s="49">
        <v>38861.050000000003</v>
      </c>
      <c r="I201" s="67">
        <v>45639</v>
      </c>
      <c r="J201" s="49">
        <v>38861.050000000003</v>
      </c>
      <c r="K201" s="78" t="s">
        <v>251</v>
      </c>
      <c r="L201" s="78" t="s">
        <v>54</v>
      </c>
      <c r="M201" s="88" t="s">
        <v>255</v>
      </c>
      <c r="N201" s="67">
        <v>45639</v>
      </c>
      <c r="O201" s="6"/>
    </row>
    <row r="202" spans="1:15" x14ac:dyDescent="0.25">
      <c r="A202" s="137" t="s">
        <v>45</v>
      </c>
      <c r="B202" s="138"/>
      <c r="C202" s="57">
        <f>SUM(C179:C201)</f>
        <v>610939.03</v>
      </c>
      <c r="D202" s="57">
        <f t="shared" ref="D202:E202" si="37">SUM(D179:D201)</f>
        <v>0</v>
      </c>
      <c r="E202" s="57">
        <f t="shared" si="37"/>
        <v>610939.03</v>
      </c>
      <c r="F202" s="107"/>
      <c r="G202" s="73"/>
      <c r="H202" s="48">
        <f>SUM(H179:H201)</f>
        <v>610939.03</v>
      </c>
      <c r="I202" s="16"/>
      <c r="J202" s="48">
        <f>SUM(J179:J201)</f>
        <v>610939.03</v>
      </c>
      <c r="K202" s="29"/>
      <c r="L202" s="35"/>
      <c r="M202" s="5"/>
      <c r="N202" s="24"/>
      <c r="O202" s="6"/>
    </row>
    <row r="203" spans="1:15" x14ac:dyDescent="0.25">
      <c r="A203" s="133" t="s">
        <v>38</v>
      </c>
      <c r="B203" s="50" t="s">
        <v>5</v>
      </c>
      <c r="C203" s="85">
        <v>903.37</v>
      </c>
      <c r="D203" s="86">
        <v>0</v>
      </c>
      <c r="E203" s="86">
        <f t="shared" ref="E203:E217" si="38">C203-D203</f>
        <v>903.37</v>
      </c>
      <c r="F203" s="104" t="s">
        <v>200</v>
      </c>
      <c r="G203" s="22">
        <v>45333</v>
      </c>
      <c r="H203" s="85">
        <f t="shared" ref="H203:H212" si="39">+C203</f>
        <v>903.37</v>
      </c>
      <c r="I203" s="55">
        <v>45320</v>
      </c>
      <c r="J203" s="85">
        <f t="shared" ref="J203:J212" si="40">E203</f>
        <v>903.37</v>
      </c>
      <c r="K203" s="89">
        <v>118095027</v>
      </c>
      <c r="L203" s="56" t="s">
        <v>54</v>
      </c>
      <c r="M203" s="70" t="s">
        <v>186</v>
      </c>
      <c r="N203" s="55">
        <v>45320</v>
      </c>
      <c r="O203" s="7"/>
    </row>
    <row r="204" spans="1:15" x14ac:dyDescent="0.25">
      <c r="A204" s="134"/>
      <c r="B204" s="50" t="s">
        <v>6</v>
      </c>
      <c r="C204" s="86">
        <v>552.13</v>
      </c>
      <c r="D204" s="86">
        <v>0</v>
      </c>
      <c r="E204" s="86">
        <f t="shared" si="38"/>
        <v>552.13</v>
      </c>
      <c r="F204" s="104" t="s">
        <v>201</v>
      </c>
      <c r="G204" s="22">
        <v>45384</v>
      </c>
      <c r="H204" s="85">
        <f t="shared" si="39"/>
        <v>552.13</v>
      </c>
      <c r="I204" s="55">
        <v>45350</v>
      </c>
      <c r="J204" s="85">
        <f t="shared" si="40"/>
        <v>552.13</v>
      </c>
      <c r="K204" s="89">
        <v>118095027</v>
      </c>
      <c r="L204" s="56" t="s">
        <v>54</v>
      </c>
      <c r="M204" s="62" t="s">
        <v>189</v>
      </c>
      <c r="N204" s="55">
        <v>45350</v>
      </c>
      <c r="O204" s="7"/>
    </row>
    <row r="205" spans="1:15" x14ac:dyDescent="0.25">
      <c r="A205" s="134"/>
      <c r="B205" s="128" t="s">
        <v>7</v>
      </c>
      <c r="C205" s="86">
        <v>165417</v>
      </c>
      <c r="D205" s="86">
        <v>0</v>
      </c>
      <c r="E205" s="86">
        <f t="shared" si="38"/>
        <v>165417</v>
      </c>
      <c r="F205" s="104" t="s">
        <v>202</v>
      </c>
      <c r="G205" s="22">
        <v>45355</v>
      </c>
      <c r="H205" s="85">
        <f t="shared" si="39"/>
        <v>165417</v>
      </c>
      <c r="I205" s="55">
        <v>45352</v>
      </c>
      <c r="J205" s="85">
        <f t="shared" si="40"/>
        <v>165417</v>
      </c>
      <c r="K205" s="89">
        <v>118095027</v>
      </c>
      <c r="L205" s="56" t="s">
        <v>54</v>
      </c>
      <c r="M205" s="62" t="s">
        <v>203</v>
      </c>
      <c r="N205" s="55">
        <v>45352</v>
      </c>
      <c r="O205" s="7"/>
    </row>
    <row r="206" spans="1:15" x14ac:dyDescent="0.25">
      <c r="A206" s="134"/>
      <c r="B206" s="129"/>
      <c r="C206" s="85">
        <v>1679.01</v>
      </c>
      <c r="D206" s="85">
        <v>0</v>
      </c>
      <c r="E206" s="86">
        <f t="shared" si="38"/>
        <v>1679.01</v>
      </c>
      <c r="F206" s="104" t="s">
        <v>204</v>
      </c>
      <c r="G206" s="22">
        <v>45384</v>
      </c>
      <c r="H206" s="85">
        <f t="shared" si="39"/>
        <v>1679.01</v>
      </c>
      <c r="I206" s="55">
        <v>45377</v>
      </c>
      <c r="J206" s="85">
        <f t="shared" si="40"/>
        <v>1679.01</v>
      </c>
      <c r="K206" s="89">
        <v>118095027</v>
      </c>
      <c r="L206" s="56" t="s">
        <v>54</v>
      </c>
      <c r="M206" s="62" t="s">
        <v>191</v>
      </c>
      <c r="N206" s="55">
        <v>45377</v>
      </c>
      <c r="O206" s="7"/>
    </row>
    <row r="207" spans="1:15" x14ac:dyDescent="0.25">
      <c r="A207" s="134"/>
      <c r="B207" s="50" t="s">
        <v>8</v>
      </c>
      <c r="C207" s="85">
        <v>357.09</v>
      </c>
      <c r="D207" s="85">
        <v>0</v>
      </c>
      <c r="E207" s="86">
        <f t="shared" si="38"/>
        <v>357.09</v>
      </c>
      <c r="F207" s="104" t="s">
        <v>205</v>
      </c>
      <c r="G207" s="22">
        <v>45421</v>
      </c>
      <c r="H207" s="85">
        <f t="shared" si="39"/>
        <v>357.09</v>
      </c>
      <c r="I207" s="55">
        <v>45411</v>
      </c>
      <c r="J207" s="85">
        <f t="shared" si="40"/>
        <v>357.09</v>
      </c>
      <c r="K207" s="89">
        <v>118095027</v>
      </c>
      <c r="L207" s="56" t="s">
        <v>54</v>
      </c>
      <c r="M207" s="62" t="s">
        <v>193</v>
      </c>
      <c r="N207" s="55">
        <v>45411</v>
      </c>
      <c r="O207" s="7"/>
    </row>
    <row r="208" spans="1:15" x14ac:dyDescent="0.25">
      <c r="A208" s="134"/>
      <c r="B208" s="128" t="s">
        <v>9</v>
      </c>
      <c r="C208" s="85">
        <v>68366</v>
      </c>
      <c r="D208" s="85">
        <v>0</v>
      </c>
      <c r="E208" s="86">
        <f t="shared" si="38"/>
        <v>68366</v>
      </c>
      <c r="F208" s="104" t="s">
        <v>206</v>
      </c>
      <c r="G208" s="22">
        <v>45418</v>
      </c>
      <c r="H208" s="85">
        <f t="shared" si="39"/>
        <v>68366</v>
      </c>
      <c r="I208" s="55">
        <v>45414</v>
      </c>
      <c r="J208" s="85">
        <f t="shared" si="40"/>
        <v>68366</v>
      </c>
      <c r="K208" s="89">
        <v>118095027</v>
      </c>
      <c r="L208" s="56" t="s">
        <v>54</v>
      </c>
      <c r="M208" s="62" t="s">
        <v>207</v>
      </c>
      <c r="N208" s="55">
        <v>45414</v>
      </c>
      <c r="O208" s="7"/>
    </row>
    <row r="209" spans="1:15" x14ac:dyDescent="0.25">
      <c r="A209" s="134"/>
      <c r="B209" s="129"/>
      <c r="C209" s="86">
        <v>2137.42</v>
      </c>
      <c r="D209" s="86">
        <v>0</v>
      </c>
      <c r="E209" s="86">
        <f t="shared" si="38"/>
        <v>2137.42</v>
      </c>
      <c r="F209" s="104" t="s">
        <v>208</v>
      </c>
      <c r="G209" s="22">
        <v>45454</v>
      </c>
      <c r="H209" s="85">
        <f t="shared" si="39"/>
        <v>2137.42</v>
      </c>
      <c r="I209" s="55">
        <v>45441</v>
      </c>
      <c r="J209" s="85">
        <f t="shared" si="40"/>
        <v>2137.42</v>
      </c>
      <c r="K209" s="89">
        <v>118095027</v>
      </c>
      <c r="L209" s="56" t="s">
        <v>54</v>
      </c>
      <c r="M209" s="62" t="s">
        <v>196</v>
      </c>
      <c r="N209" s="55">
        <v>45441</v>
      </c>
      <c r="O209" s="7"/>
    </row>
    <row r="210" spans="1:15" x14ac:dyDescent="0.25">
      <c r="A210" s="134"/>
      <c r="B210" s="128" t="s">
        <v>25</v>
      </c>
      <c r="C210" s="85">
        <v>66691</v>
      </c>
      <c r="D210" s="85">
        <v>0</v>
      </c>
      <c r="E210" s="86">
        <f t="shared" si="38"/>
        <v>66691</v>
      </c>
      <c r="F210" s="104" t="s">
        <v>209</v>
      </c>
      <c r="G210" s="22">
        <v>45447</v>
      </c>
      <c r="H210" s="85">
        <f t="shared" si="39"/>
        <v>66691</v>
      </c>
      <c r="I210" s="55">
        <v>45446</v>
      </c>
      <c r="J210" s="85">
        <f t="shared" si="40"/>
        <v>66691</v>
      </c>
      <c r="K210" s="89">
        <v>118095027</v>
      </c>
      <c r="L210" s="56" t="s">
        <v>54</v>
      </c>
      <c r="M210" s="62" t="s">
        <v>210</v>
      </c>
      <c r="N210" s="55">
        <v>45446</v>
      </c>
      <c r="O210" s="7"/>
    </row>
    <row r="211" spans="1:15" x14ac:dyDescent="0.25">
      <c r="A211" s="134"/>
      <c r="B211" s="129"/>
      <c r="C211" s="86">
        <v>3320.35</v>
      </c>
      <c r="D211" s="86">
        <v>0</v>
      </c>
      <c r="E211" s="86">
        <f t="shared" si="38"/>
        <v>3320.35</v>
      </c>
      <c r="F211" s="104" t="s">
        <v>211</v>
      </c>
      <c r="G211" s="22">
        <v>45483</v>
      </c>
      <c r="H211" s="85">
        <f t="shared" si="39"/>
        <v>3320.35</v>
      </c>
      <c r="I211" s="55">
        <v>45469</v>
      </c>
      <c r="J211" s="85">
        <f t="shared" si="40"/>
        <v>3320.35</v>
      </c>
      <c r="K211" s="89">
        <v>118095027</v>
      </c>
      <c r="L211" s="56" t="s">
        <v>54</v>
      </c>
      <c r="M211" s="62" t="s">
        <v>199</v>
      </c>
      <c r="N211" s="55">
        <v>45469</v>
      </c>
      <c r="O211" s="7"/>
    </row>
    <row r="212" spans="1:15" x14ac:dyDescent="0.25">
      <c r="A212" s="134"/>
      <c r="B212" s="50" t="s">
        <v>26</v>
      </c>
      <c r="C212" s="86">
        <v>0</v>
      </c>
      <c r="D212" s="86">
        <v>0</v>
      </c>
      <c r="E212" s="86">
        <f t="shared" si="38"/>
        <v>0</v>
      </c>
      <c r="F212" s="104"/>
      <c r="G212" s="22"/>
      <c r="H212" s="83">
        <f t="shared" si="39"/>
        <v>0</v>
      </c>
      <c r="I212" s="92"/>
      <c r="J212" s="85">
        <f t="shared" si="40"/>
        <v>0</v>
      </c>
      <c r="K212" s="87"/>
      <c r="L212" s="52"/>
      <c r="M212" s="62"/>
      <c r="N212" s="92"/>
      <c r="O212" s="7"/>
    </row>
    <row r="213" spans="1:15" x14ac:dyDescent="0.25">
      <c r="A213" s="134"/>
      <c r="B213" s="50" t="s">
        <v>27</v>
      </c>
      <c r="C213" s="86">
        <v>0</v>
      </c>
      <c r="D213" s="86">
        <v>0</v>
      </c>
      <c r="E213" s="86">
        <f t="shared" si="38"/>
        <v>0</v>
      </c>
      <c r="F213" s="108"/>
      <c r="G213" s="60"/>
      <c r="H213" s="49"/>
      <c r="I213" s="67"/>
      <c r="J213" s="42"/>
      <c r="K213" s="78"/>
      <c r="L213" s="35"/>
      <c r="M213" s="5"/>
      <c r="N213" s="24"/>
      <c r="O213" s="7"/>
    </row>
    <row r="214" spans="1:15" x14ac:dyDescent="0.25">
      <c r="A214" s="134"/>
      <c r="B214" s="50" t="s">
        <v>28</v>
      </c>
      <c r="C214" s="86">
        <v>0</v>
      </c>
      <c r="D214" s="86">
        <v>0</v>
      </c>
      <c r="E214" s="86">
        <f t="shared" si="38"/>
        <v>0</v>
      </c>
      <c r="F214" s="108"/>
      <c r="G214" s="60"/>
      <c r="H214" s="49"/>
      <c r="I214" s="67"/>
      <c r="J214" s="42"/>
      <c r="K214" s="78"/>
      <c r="L214" s="35"/>
      <c r="M214" s="5"/>
      <c r="N214" s="24"/>
      <c r="O214" s="7"/>
    </row>
    <row r="215" spans="1:15" x14ac:dyDescent="0.25">
      <c r="A215" s="134"/>
      <c r="B215" s="50" t="s">
        <v>29</v>
      </c>
      <c r="C215" s="86">
        <v>0</v>
      </c>
      <c r="D215" s="86">
        <v>0</v>
      </c>
      <c r="E215" s="86">
        <f t="shared" si="38"/>
        <v>0</v>
      </c>
      <c r="F215" s="108"/>
      <c r="G215" s="60"/>
      <c r="H215" s="49"/>
      <c r="I215" s="67"/>
      <c r="J215" s="42"/>
      <c r="K215" s="78"/>
      <c r="L215" s="35"/>
      <c r="M215" s="5"/>
      <c r="N215" s="24"/>
      <c r="O215" s="7"/>
    </row>
    <row r="216" spans="1:15" x14ac:dyDescent="0.25">
      <c r="A216" s="134"/>
      <c r="B216" s="50" t="s">
        <v>30</v>
      </c>
      <c r="C216" s="86">
        <v>0</v>
      </c>
      <c r="D216" s="86">
        <v>0</v>
      </c>
      <c r="E216" s="86">
        <f t="shared" si="38"/>
        <v>0</v>
      </c>
      <c r="F216" s="108"/>
      <c r="G216" s="60"/>
      <c r="H216" s="49"/>
      <c r="I216" s="67"/>
      <c r="J216" s="42"/>
      <c r="K216" s="78"/>
      <c r="L216" s="35"/>
      <c r="M216" s="5"/>
      <c r="N216" s="24"/>
      <c r="O216" s="7"/>
    </row>
    <row r="217" spans="1:15" x14ac:dyDescent="0.25">
      <c r="A217" s="135"/>
      <c r="B217" s="50" t="s">
        <v>31</v>
      </c>
      <c r="C217" s="86">
        <v>0</v>
      </c>
      <c r="D217" s="86">
        <v>0</v>
      </c>
      <c r="E217" s="86">
        <f t="shared" si="38"/>
        <v>0</v>
      </c>
      <c r="F217" s="108"/>
      <c r="G217" s="60"/>
      <c r="H217" s="49"/>
      <c r="I217" s="67"/>
      <c r="J217" s="42"/>
      <c r="K217" s="78"/>
      <c r="L217" s="35"/>
      <c r="M217" s="5"/>
      <c r="N217" s="24"/>
      <c r="O217" s="7"/>
    </row>
    <row r="218" spans="1:15" x14ac:dyDescent="0.25">
      <c r="A218" s="137" t="s">
        <v>46</v>
      </c>
      <c r="B218" s="138"/>
      <c r="C218" s="41">
        <f>SUM(C203:C217)</f>
        <v>309423.37</v>
      </c>
      <c r="D218" s="41">
        <f t="shared" ref="D218:E218" si="41">SUM(D203:D217)</f>
        <v>0</v>
      </c>
      <c r="E218" s="41">
        <f t="shared" si="41"/>
        <v>309423.37</v>
      </c>
      <c r="F218" s="107"/>
      <c r="G218" s="73"/>
      <c r="H218" s="48">
        <f>SUM(H203:H217)</f>
        <v>309423.37</v>
      </c>
      <c r="I218" s="16"/>
      <c r="J218" s="41">
        <f>SUM(J203:J217)</f>
        <v>309423.37</v>
      </c>
      <c r="K218" s="29"/>
      <c r="L218" s="35"/>
      <c r="M218" s="5"/>
      <c r="N218" s="24"/>
      <c r="O218" s="6"/>
    </row>
    <row r="219" spans="1:15" x14ac:dyDescent="0.25">
      <c r="A219" s="133" t="s">
        <v>39</v>
      </c>
      <c r="B219" s="50" t="s">
        <v>5</v>
      </c>
      <c r="C219" s="42"/>
      <c r="D219" s="42"/>
      <c r="E219" s="42"/>
      <c r="F219" s="108"/>
      <c r="G219" s="60"/>
      <c r="H219" s="49"/>
      <c r="I219" s="67"/>
      <c r="J219" s="42"/>
      <c r="K219" s="78"/>
      <c r="L219" s="35"/>
      <c r="M219" s="5"/>
      <c r="N219" s="24"/>
      <c r="O219" s="7"/>
    </row>
    <row r="220" spans="1:15" x14ac:dyDescent="0.25">
      <c r="A220" s="134"/>
      <c r="B220" s="50" t="s">
        <v>6</v>
      </c>
      <c r="C220" s="42"/>
      <c r="D220" s="42"/>
      <c r="E220" s="42"/>
      <c r="F220" s="108"/>
      <c r="G220" s="60"/>
      <c r="H220" s="49"/>
      <c r="I220" s="67"/>
      <c r="J220" s="42"/>
      <c r="K220" s="78"/>
      <c r="L220" s="35"/>
      <c r="M220" s="5"/>
      <c r="N220" s="24"/>
      <c r="O220" s="7"/>
    </row>
    <row r="221" spans="1:15" x14ac:dyDescent="0.25">
      <c r="A221" s="134"/>
      <c r="B221" s="50" t="s">
        <v>7</v>
      </c>
      <c r="C221" s="42"/>
      <c r="D221" s="42"/>
      <c r="E221" s="42"/>
      <c r="F221" s="108"/>
      <c r="G221" s="60"/>
      <c r="H221" s="49"/>
      <c r="I221" s="67"/>
      <c r="J221" s="42"/>
      <c r="K221" s="78"/>
      <c r="L221" s="35"/>
      <c r="M221" s="5"/>
      <c r="N221" s="24"/>
      <c r="O221" s="7"/>
    </row>
    <row r="222" spans="1:15" x14ac:dyDescent="0.25">
      <c r="A222" s="134"/>
      <c r="B222" s="50" t="s">
        <v>8</v>
      </c>
      <c r="C222" s="42"/>
      <c r="D222" s="42"/>
      <c r="E222" s="42"/>
      <c r="F222" s="108"/>
      <c r="G222" s="60"/>
      <c r="H222" s="49"/>
      <c r="I222" s="67"/>
      <c r="J222" s="42"/>
      <c r="K222" s="78"/>
      <c r="L222" s="35"/>
      <c r="M222" s="5"/>
      <c r="N222" s="24"/>
      <c r="O222" s="7"/>
    </row>
    <row r="223" spans="1:15" x14ac:dyDescent="0.25">
      <c r="A223" s="134"/>
      <c r="B223" s="50" t="s">
        <v>9</v>
      </c>
      <c r="C223" s="85">
        <v>151.54</v>
      </c>
      <c r="D223" s="85">
        <v>0</v>
      </c>
      <c r="E223" s="85">
        <f t="shared" ref="E223" si="42">C223-D223</f>
        <v>151.54</v>
      </c>
      <c r="F223" s="104" t="s">
        <v>230</v>
      </c>
      <c r="G223" s="60">
        <v>45454</v>
      </c>
      <c r="H223" s="85">
        <f t="shared" ref="H223" si="43">+C223</f>
        <v>151.54</v>
      </c>
      <c r="I223" s="60">
        <v>45434</v>
      </c>
      <c r="J223" s="85">
        <f t="shared" ref="J223" si="44">E223</f>
        <v>151.54</v>
      </c>
      <c r="K223" s="89">
        <v>118095027</v>
      </c>
      <c r="L223" s="56" t="s">
        <v>54</v>
      </c>
      <c r="M223" s="62" t="s">
        <v>231</v>
      </c>
      <c r="N223" s="60">
        <v>45434</v>
      </c>
      <c r="O223" s="7"/>
    </row>
    <row r="224" spans="1:15" x14ac:dyDescent="0.25">
      <c r="A224" s="134"/>
      <c r="B224" s="50" t="s">
        <v>25</v>
      </c>
      <c r="C224" s="42"/>
      <c r="D224" s="42"/>
      <c r="E224" s="42"/>
      <c r="F224" s="108"/>
      <c r="G224" s="60"/>
      <c r="H224" s="49"/>
      <c r="I224" s="67"/>
      <c r="J224" s="42"/>
      <c r="K224" s="78"/>
      <c r="L224" s="35"/>
      <c r="M224" s="5"/>
      <c r="N224" s="24"/>
      <c r="O224" s="7"/>
    </row>
    <row r="225" spans="1:15" x14ac:dyDescent="0.25">
      <c r="A225" s="134"/>
      <c r="B225" s="50" t="s">
        <v>26</v>
      </c>
      <c r="C225" s="42"/>
      <c r="D225" s="42"/>
      <c r="E225" s="42"/>
      <c r="F225" s="108"/>
      <c r="G225" s="60"/>
      <c r="H225" s="49"/>
      <c r="I225" s="67"/>
      <c r="J225" s="42"/>
      <c r="K225" s="78"/>
      <c r="L225" s="35"/>
      <c r="M225" s="5"/>
      <c r="N225" s="24"/>
      <c r="O225" s="7"/>
    </row>
    <row r="226" spans="1:15" x14ac:dyDescent="0.25">
      <c r="A226" s="134"/>
      <c r="B226" s="50" t="s">
        <v>27</v>
      </c>
      <c r="C226" s="42"/>
      <c r="D226" s="42"/>
      <c r="E226" s="42"/>
      <c r="F226" s="108"/>
      <c r="G226" s="60"/>
      <c r="H226" s="49"/>
      <c r="I226" s="67"/>
      <c r="J226" s="42"/>
      <c r="K226" s="78"/>
      <c r="L226" s="35"/>
      <c r="M226" s="5"/>
      <c r="N226" s="24"/>
      <c r="O226" s="7"/>
    </row>
    <row r="227" spans="1:15" x14ac:dyDescent="0.25">
      <c r="A227" s="134"/>
      <c r="B227" s="50" t="s">
        <v>28</v>
      </c>
      <c r="C227" s="42"/>
      <c r="D227" s="42"/>
      <c r="E227" s="42"/>
      <c r="F227" s="108"/>
      <c r="G227" s="60"/>
      <c r="H227" s="49"/>
      <c r="I227" s="67"/>
      <c r="J227" s="42"/>
      <c r="K227" s="78"/>
      <c r="L227" s="35"/>
      <c r="M227" s="5"/>
      <c r="N227" s="24"/>
      <c r="O227" s="7"/>
    </row>
    <row r="228" spans="1:15" x14ac:dyDescent="0.25">
      <c r="A228" s="134"/>
      <c r="B228" s="50" t="s">
        <v>29</v>
      </c>
      <c r="C228" s="59">
        <v>9934.08</v>
      </c>
      <c r="D228" s="59">
        <v>0</v>
      </c>
      <c r="E228" s="69">
        <f>C228-D228</f>
        <v>9934.08</v>
      </c>
      <c r="F228" s="108" t="s">
        <v>65</v>
      </c>
      <c r="G228" s="60">
        <v>45595</v>
      </c>
      <c r="H228" s="59">
        <v>9934.08</v>
      </c>
      <c r="I228" s="55" t="s">
        <v>66</v>
      </c>
      <c r="J228" s="59">
        <v>9934.08</v>
      </c>
      <c r="K228" s="65" t="s">
        <v>53</v>
      </c>
      <c r="L228" s="61" t="s">
        <v>54</v>
      </c>
      <c r="M228" s="62" t="s">
        <v>63</v>
      </c>
      <c r="N228" s="63">
        <v>45222</v>
      </c>
      <c r="O228" s="7"/>
    </row>
    <row r="229" spans="1:15" x14ac:dyDescent="0.25">
      <c r="A229" s="134"/>
      <c r="B229" s="50" t="s">
        <v>30</v>
      </c>
      <c r="C229" s="42"/>
      <c r="D229" s="42"/>
      <c r="E229" s="42"/>
      <c r="F229" s="108"/>
      <c r="G229" s="60"/>
      <c r="H229" s="49"/>
      <c r="I229" s="67"/>
      <c r="J229" s="42"/>
      <c r="K229" s="78"/>
      <c r="L229" s="35"/>
      <c r="M229" s="5"/>
      <c r="N229" s="24"/>
      <c r="O229" s="7"/>
    </row>
    <row r="230" spans="1:15" x14ac:dyDescent="0.25">
      <c r="A230" s="135"/>
      <c r="B230" s="50" t="s">
        <v>31</v>
      </c>
      <c r="C230" s="42"/>
      <c r="D230" s="42"/>
      <c r="E230" s="42"/>
      <c r="F230" s="108"/>
      <c r="G230" s="60"/>
      <c r="H230" s="49"/>
      <c r="I230" s="67"/>
      <c r="J230" s="42"/>
      <c r="K230" s="78"/>
      <c r="L230" s="35"/>
      <c r="M230" s="5"/>
      <c r="N230" s="24"/>
      <c r="O230" s="7"/>
    </row>
    <row r="231" spans="1:15" x14ac:dyDescent="0.25">
      <c r="A231" s="137" t="s">
        <v>47</v>
      </c>
      <c r="B231" s="138"/>
      <c r="C231" s="57">
        <f t="shared" ref="C231:E231" si="45">SUM(C219:C230)</f>
        <v>10085.620000000001</v>
      </c>
      <c r="D231" s="57">
        <f t="shared" si="45"/>
        <v>0</v>
      </c>
      <c r="E231" s="57">
        <f t="shared" si="45"/>
        <v>10085.620000000001</v>
      </c>
      <c r="F231" s="107"/>
      <c r="G231" s="73"/>
      <c r="H231" s="57">
        <f>SUM(H219:H230)</f>
        <v>10085.620000000001</v>
      </c>
      <c r="I231" s="80"/>
      <c r="J231" s="57">
        <f>SUM(J219:J230)</f>
        <v>10085.620000000001</v>
      </c>
      <c r="K231" s="29"/>
      <c r="L231" s="35"/>
      <c r="M231" s="5"/>
      <c r="N231" s="24"/>
      <c r="O231" s="6"/>
    </row>
    <row r="232" spans="1:15" x14ac:dyDescent="0.25">
      <c r="A232" s="137" t="s">
        <v>48</v>
      </c>
      <c r="B232" s="138"/>
      <c r="C232" s="57">
        <f>SUM(C140,C231,C218,C202,C178,C153)</f>
        <v>9881880.8200000003</v>
      </c>
      <c r="D232" s="57">
        <f>SUM(D140,D231,D218,D202,D178,D153)</f>
        <v>49277</v>
      </c>
      <c r="E232" s="57">
        <f>SUM(E140,E231,E218,E202,E178,E153)</f>
        <v>9881880.8200000003</v>
      </c>
      <c r="F232" s="107"/>
      <c r="G232" s="73"/>
      <c r="H232" s="57">
        <f>SUM(H140,H231,H218,H202,H178,H153)</f>
        <v>9924713.8200000003</v>
      </c>
      <c r="I232" s="81"/>
      <c r="J232" s="57">
        <f>SUM(J140,J231,J218,J202,J178,J153)</f>
        <v>9881880.8200000003</v>
      </c>
      <c r="K232" s="30"/>
      <c r="L232" s="30"/>
      <c r="M232" s="4"/>
      <c r="N232" s="18"/>
      <c r="O232" s="4"/>
    </row>
    <row r="233" spans="1:15" x14ac:dyDescent="0.25">
      <c r="A233" s="99"/>
      <c r="B233" s="4"/>
      <c r="C233" s="43"/>
      <c r="D233" s="43"/>
      <c r="E233" s="44"/>
      <c r="F233" s="111"/>
      <c r="G233" s="18"/>
      <c r="H233" s="44"/>
      <c r="I233" s="17"/>
      <c r="J233" s="44"/>
      <c r="K233" s="31"/>
      <c r="L233" s="31"/>
      <c r="M233" s="4"/>
      <c r="N233" s="18"/>
      <c r="O233" s="4"/>
    </row>
    <row r="234" spans="1:15" x14ac:dyDescent="0.25">
      <c r="A234" s="99"/>
      <c r="B234" s="4"/>
      <c r="C234" s="43"/>
      <c r="D234" s="43"/>
      <c r="E234" s="44"/>
      <c r="F234" s="111"/>
      <c r="G234" s="18"/>
      <c r="H234" s="44"/>
      <c r="I234" s="17"/>
      <c r="J234" s="44"/>
      <c r="K234" s="31"/>
      <c r="L234" s="31"/>
      <c r="M234" s="4"/>
      <c r="N234" s="18"/>
      <c r="O234" s="4"/>
    </row>
    <row r="235" spans="1:15" x14ac:dyDescent="0.25">
      <c r="A235" s="99"/>
      <c r="B235" s="4"/>
      <c r="C235" s="44"/>
      <c r="D235" s="44"/>
      <c r="E235" s="44"/>
      <c r="F235" s="111"/>
      <c r="G235" s="18"/>
      <c r="H235" s="44"/>
      <c r="I235" s="18"/>
      <c r="J235" s="44"/>
      <c r="K235" s="31"/>
      <c r="L235" s="31"/>
      <c r="M235" s="4"/>
      <c r="N235" s="18"/>
      <c r="O235" s="4"/>
    </row>
    <row r="236" spans="1:15" x14ac:dyDescent="0.25">
      <c r="A236" s="99"/>
      <c r="B236" s="4"/>
      <c r="C236" s="44"/>
      <c r="D236" s="44"/>
      <c r="E236" s="44"/>
      <c r="F236" s="111"/>
      <c r="G236" s="18"/>
      <c r="H236" s="44"/>
      <c r="I236" s="18"/>
      <c r="J236" s="44"/>
      <c r="K236" s="31"/>
      <c r="L236" s="31"/>
      <c r="M236" s="4"/>
      <c r="N236" s="18"/>
      <c r="O236" s="4"/>
    </row>
    <row r="237" spans="1:15" x14ac:dyDescent="0.25">
      <c r="A237" s="99"/>
      <c r="B237" s="4"/>
      <c r="C237" s="44"/>
      <c r="D237" s="44"/>
      <c r="E237" s="44"/>
      <c r="F237" s="111"/>
      <c r="G237" s="18"/>
      <c r="H237" s="44"/>
      <c r="I237" s="18"/>
      <c r="J237" s="44"/>
      <c r="K237" s="31"/>
      <c r="L237" s="31"/>
      <c r="M237" s="4"/>
      <c r="N237" s="18"/>
      <c r="O237" s="4"/>
    </row>
    <row r="238" spans="1:15" x14ac:dyDescent="0.25">
      <c r="A238" s="99"/>
      <c r="B238" s="4"/>
      <c r="C238" s="44"/>
      <c r="D238" s="44"/>
      <c r="E238" s="44"/>
      <c r="F238" s="111"/>
      <c r="G238" s="18"/>
      <c r="H238" s="44"/>
      <c r="I238" s="18"/>
      <c r="J238" s="44"/>
      <c r="K238" s="31"/>
      <c r="L238" s="31"/>
      <c r="M238" s="4"/>
      <c r="N238" s="18"/>
      <c r="O238" s="4"/>
    </row>
    <row r="239" spans="1:15" x14ac:dyDescent="0.25">
      <c r="A239" s="99"/>
      <c r="B239" s="4"/>
      <c r="C239" s="44"/>
      <c r="D239" s="44"/>
      <c r="E239" s="44"/>
      <c r="F239" s="111"/>
      <c r="G239" s="18"/>
      <c r="H239" s="44"/>
      <c r="I239" s="18"/>
      <c r="J239" s="44"/>
      <c r="K239" s="31"/>
      <c r="L239" s="31"/>
      <c r="M239" s="4"/>
      <c r="N239" s="18"/>
      <c r="O239" s="4"/>
    </row>
    <row r="240" spans="1:15" x14ac:dyDescent="0.25">
      <c r="A240" s="99"/>
      <c r="B240" s="4"/>
      <c r="C240" s="44"/>
      <c r="D240" s="44"/>
      <c r="E240" s="44"/>
      <c r="F240" s="111"/>
      <c r="G240" s="18"/>
      <c r="H240" s="44"/>
      <c r="I240" s="18"/>
      <c r="J240" s="44"/>
      <c r="K240" s="31"/>
      <c r="L240" s="31"/>
      <c r="M240" s="4"/>
      <c r="N240" s="18"/>
      <c r="O240" s="4"/>
    </row>
    <row r="241" spans="1:15" x14ac:dyDescent="0.25">
      <c r="A241" s="99"/>
      <c r="B241" s="4"/>
      <c r="C241" s="44"/>
      <c r="D241" s="44"/>
      <c r="E241" s="44"/>
      <c r="F241" s="111"/>
      <c r="G241" s="18"/>
      <c r="H241" s="44"/>
      <c r="I241" s="18"/>
      <c r="J241" s="44"/>
      <c r="K241" s="31"/>
      <c r="L241" s="31"/>
      <c r="M241" s="4"/>
      <c r="N241" s="18"/>
      <c r="O241" s="4"/>
    </row>
    <row r="242" spans="1:15" x14ac:dyDescent="0.25">
      <c r="A242" s="99"/>
      <c r="B242" s="4"/>
      <c r="C242" s="44"/>
      <c r="D242" s="44"/>
      <c r="E242" s="44"/>
      <c r="F242" s="111"/>
      <c r="G242" s="18"/>
      <c r="H242" s="44"/>
      <c r="I242" s="18"/>
      <c r="J242" s="44"/>
      <c r="K242" s="31"/>
      <c r="L242" s="31"/>
      <c r="M242" s="4"/>
      <c r="N242" s="18"/>
      <c r="O242" s="4"/>
    </row>
    <row r="243" spans="1:15" x14ac:dyDescent="0.25">
      <c r="A243" s="99"/>
      <c r="B243" s="4"/>
      <c r="C243" s="44"/>
      <c r="D243" s="44"/>
      <c r="E243" s="44"/>
      <c r="F243" s="111"/>
      <c r="G243" s="18"/>
      <c r="H243" s="44"/>
      <c r="I243" s="18"/>
      <c r="J243" s="44"/>
      <c r="K243" s="31"/>
      <c r="L243" s="31"/>
      <c r="M243" s="4"/>
      <c r="N243" s="18"/>
      <c r="O243" s="4"/>
    </row>
    <row r="244" spans="1:15" x14ac:dyDescent="0.25">
      <c r="A244" s="99"/>
      <c r="B244" s="4"/>
      <c r="C244" s="44"/>
      <c r="D244" s="44"/>
      <c r="E244" s="44"/>
      <c r="F244" s="111"/>
      <c r="G244" s="18"/>
      <c r="H244" s="44"/>
      <c r="I244" s="18"/>
      <c r="J244" s="44"/>
      <c r="K244" s="31"/>
      <c r="L244" s="31"/>
      <c r="M244" s="4"/>
      <c r="N244" s="18"/>
      <c r="O244" s="4"/>
    </row>
    <row r="245" spans="1:15" ht="74.25" customHeight="1" x14ac:dyDescent="0.25">
      <c r="A245" s="136" t="s">
        <v>49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31"/>
      <c r="L245" s="31"/>
      <c r="M245" s="4"/>
      <c r="N245" s="18"/>
      <c r="O245" s="4"/>
    </row>
    <row r="246" spans="1:15" x14ac:dyDescent="0.25">
      <c r="A246" s="99"/>
      <c r="B246" s="4"/>
      <c r="C246" s="44"/>
      <c r="D246" s="44"/>
      <c r="E246" s="44"/>
      <c r="F246" s="111"/>
      <c r="G246" s="18"/>
      <c r="H246" s="44"/>
      <c r="I246" s="18"/>
      <c r="J246" s="44"/>
      <c r="K246" s="31"/>
      <c r="L246" s="31"/>
      <c r="M246" s="4"/>
      <c r="N246" s="18"/>
      <c r="O246" s="4"/>
    </row>
    <row r="247" spans="1:15" x14ac:dyDescent="0.25">
      <c r="A247" s="99"/>
      <c r="B247" s="4"/>
      <c r="C247" s="44"/>
      <c r="D247" s="44"/>
      <c r="E247" s="44"/>
      <c r="F247" s="111"/>
      <c r="G247" s="18"/>
      <c r="H247" s="44"/>
      <c r="I247" s="18"/>
      <c r="J247" s="44"/>
      <c r="K247" s="31"/>
      <c r="L247" s="31"/>
      <c r="M247" s="4"/>
      <c r="N247" s="18"/>
      <c r="O247" s="4"/>
    </row>
    <row r="248" spans="1:15" x14ac:dyDescent="0.25">
      <c r="A248" s="99"/>
      <c r="B248" s="4"/>
      <c r="C248" s="44"/>
      <c r="D248" s="44"/>
      <c r="E248" s="44"/>
      <c r="F248" s="111"/>
      <c r="G248" s="18"/>
      <c r="H248" s="44"/>
      <c r="I248" s="18"/>
      <c r="J248" s="44"/>
      <c r="K248" s="31"/>
      <c r="L248" s="31"/>
      <c r="M248" s="4"/>
      <c r="N248" s="18"/>
      <c r="O248" s="4"/>
    </row>
  </sheetData>
  <mergeCells count="87">
    <mergeCell ref="A218:B218"/>
    <mergeCell ref="A219:A230"/>
    <mergeCell ref="A231:B231"/>
    <mergeCell ref="A232:B232"/>
    <mergeCell ref="A245:J245"/>
    <mergeCell ref="A202:B202"/>
    <mergeCell ref="A203:A217"/>
    <mergeCell ref="B205:B206"/>
    <mergeCell ref="B208:B209"/>
    <mergeCell ref="B210:B211"/>
    <mergeCell ref="A178:B178"/>
    <mergeCell ref="A179:A201"/>
    <mergeCell ref="B179:B180"/>
    <mergeCell ref="B181:B182"/>
    <mergeCell ref="B183:B184"/>
    <mergeCell ref="B185:B186"/>
    <mergeCell ref="B187:B188"/>
    <mergeCell ref="B189:B190"/>
    <mergeCell ref="B194:B195"/>
    <mergeCell ref="B196:B199"/>
    <mergeCell ref="B200:B201"/>
    <mergeCell ref="A154:A176"/>
    <mergeCell ref="B154:B155"/>
    <mergeCell ref="B156:B157"/>
    <mergeCell ref="B158:B159"/>
    <mergeCell ref="B160:B161"/>
    <mergeCell ref="B162:B164"/>
    <mergeCell ref="B165:B166"/>
    <mergeCell ref="B170:B171"/>
    <mergeCell ref="B172:B175"/>
    <mergeCell ref="B176:B177"/>
    <mergeCell ref="A153:B153"/>
    <mergeCell ref="A96:B96"/>
    <mergeCell ref="A97:A108"/>
    <mergeCell ref="A109:B109"/>
    <mergeCell ref="A110:A125"/>
    <mergeCell ref="B111:B112"/>
    <mergeCell ref="B115:B116"/>
    <mergeCell ref="B117:B118"/>
    <mergeCell ref="B123:B124"/>
    <mergeCell ref="A126:B126"/>
    <mergeCell ref="A127:A138"/>
    <mergeCell ref="A139:B139"/>
    <mergeCell ref="A140:B140"/>
    <mergeCell ref="A141:A152"/>
    <mergeCell ref="A80:B80"/>
    <mergeCell ref="A81:A95"/>
    <mergeCell ref="B90:B91"/>
    <mergeCell ref="B92:B93"/>
    <mergeCell ref="B94:B95"/>
    <mergeCell ref="B46:B47"/>
    <mergeCell ref="A48:B48"/>
    <mergeCell ref="A49:A60"/>
    <mergeCell ref="A61:B61"/>
    <mergeCell ref="A62:A79"/>
    <mergeCell ref="B62:B63"/>
    <mergeCell ref="B64:B65"/>
    <mergeCell ref="B66:B67"/>
    <mergeCell ref="B68:B69"/>
    <mergeCell ref="B70:B71"/>
    <mergeCell ref="A9:A47"/>
    <mergeCell ref="B72:B73"/>
    <mergeCell ref="B43:B45"/>
    <mergeCell ref="I7:J7"/>
    <mergeCell ref="K7:L7"/>
    <mergeCell ref="M7:N7"/>
    <mergeCell ref="O7:O8"/>
    <mergeCell ref="B9:B11"/>
    <mergeCell ref="B12:B14"/>
    <mergeCell ref="B15:B18"/>
    <mergeCell ref="B19:B21"/>
    <mergeCell ref="B22:B24"/>
    <mergeCell ref="B25:B29"/>
    <mergeCell ref="B30:B33"/>
    <mergeCell ref="B34:B36"/>
    <mergeCell ref="B37:B39"/>
    <mergeCell ref="B40:B42"/>
    <mergeCell ref="N1:O1"/>
    <mergeCell ref="A2:O2"/>
    <mergeCell ref="A4:O4"/>
    <mergeCell ref="A5:O5"/>
    <mergeCell ref="A7:A8"/>
    <mergeCell ref="B7:B8"/>
    <mergeCell ref="C7:C8"/>
    <mergeCell ref="D7:D8"/>
    <mergeCell ref="E7:E8"/>
    <mergeCell ref="F7:H7"/>
  </mergeCells>
  <pageMargins left="0.23622047244094491" right="0.23622047244094491" top="0.63" bottom="0.9055118110236221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IP-5</vt:lpstr>
      <vt:lpstr>IP-5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ibeth matias</cp:lastModifiedBy>
  <cp:lastPrinted>2025-04-11T18:50:01Z</cp:lastPrinted>
  <dcterms:created xsi:type="dcterms:W3CDTF">2023-09-08T01:21:25Z</dcterms:created>
  <dcterms:modified xsi:type="dcterms:W3CDTF">2025-04-11T18:50:15Z</dcterms:modified>
</cp:coreProperties>
</file>