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3.xml" ContentType="application/vnd.openxmlformats-officedocument.drawing+xml"/>
  <Override PartName="/xl/drawings/drawing4.xml" ContentType="application/vnd.openxmlformats-officedocument.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filterPrivacy="1" defaultThemeVersion="124226"/>
  <xr:revisionPtr revIDLastSave="0" documentId="13_ncr:1_{351EAAA5-0FC3-48FD-A5BA-D7C9E9AC9F9F}" xr6:coauthVersionLast="47" xr6:coauthVersionMax="47" xr10:uidLastSave="{00000000-0000-0000-0000-000000000000}"/>
  <bookViews>
    <workbookView xWindow="-108" yWindow="-108" windowWidth="23256" windowHeight="12456" tabRatio="809" firstSheet="26" activeTab="30" xr2:uid="{00000000-000D-0000-FFFF-FFFF00000000}"/>
  </bookViews>
  <sheets>
    <sheet name=" PbR" sheetId="74" r:id="rId1"/>
    <sheet name="INTRODUCCIÓN" sheetId="77" r:id="rId2"/>
    <sheet name="AREAS" sheetId="251" r:id="rId3"/>
    <sheet name="GpR" sheetId="221" r:id="rId4"/>
    <sheet name="PRESIDENCIA" sheetId="3" r:id="rId5"/>
    <sheet name="desarrollo social" sheetId="1" state="hidden" r:id="rId6"/>
    <sheet name="ÓRGANO DE CONTROL INTERNO" sheetId="51" r:id="rId7"/>
    <sheet name="SECRETARIA GENERAL" sheetId="52" r:id="rId8"/>
    <sheet name="SINDICATURA" sheetId="53" r:id="rId9"/>
    <sheet name="REGIDURIAS" sheetId="54" r:id="rId10"/>
    <sheet name="TESORERIA " sheetId="55" r:id="rId11"/>
    <sheet name="CATASTRO" sheetId="57" r:id="rId12"/>
    <sheet name="REGISTRO CIVIL" sheetId="58" r:id="rId13"/>
    <sheet name="DIF MUNICIPAL" sheetId="59" r:id="rId14"/>
    <sheet name="DIR.EDUCACIÓN" sheetId="61" r:id="rId15"/>
    <sheet name="DIR.DEPORTES" sheetId="268" r:id="rId16"/>
    <sheet name="OBRAS PÚBLICAS" sheetId="64" r:id="rId17"/>
    <sheet name="SEGURIDAD PÚBLICA" sheetId="65" r:id="rId18"/>
    <sheet name="DIR.DE TRANSITO Y VIALIDAD" sheetId="66" r:id="rId19"/>
    <sheet name="PROTECCIÓN CIVIL" sheetId="67" r:id="rId20"/>
    <sheet name=" DIRECCIÓN DE SALUD" sheetId="69" r:id="rId21"/>
    <sheet name="PREVENCIÓN DEL DELITO" sheetId="71" r:id="rId22"/>
    <sheet name="EVALUACIÓN AL DESEMPEÑO" sheetId="72" r:id="rId23"/>
    <sheet name="DIRECCION DE TRANSPARENCIA" sheetId="73" r:id="rId24"/>
    <sheet name="DIRECCION DE AGUA POTABLE" sheetId="273" r:id="rId25"/>
    <sheet name="DIRECCION DE ECOLOGÍA" sheetId="274" r:id="rId26"/>
    <sheet name="JEFATURA D LA ADMINISTRACIÓN" sheetId="272" r:id="rId27"/>
    <sheet name="DIRECCION DE HACIENDA" sheetId="271" r:id="rId28"/>
    <sheet name="DIR VIGILANCIA RURAL" sheetId="280" r:id="rId29"/>
    <sheet name="PLANTA TRATADORA DE AGUA" sheetId="276" r:id="rId30"/>
    <sheet name="DIR DE LA MUJER" sheetId="281" r:id="rId31"/>
  </sheets>
  <externalReferences>
    <externalReference r:id="rId32"/>
    <externalReference r:id="rId33"/>
    <externalReference r:id="rId34"/>
  </externalReferences>
  <definedNames>
    <definedName name="_xlnm.Print_Area" localSheetId="20">' DIRECCIÓN DE SALUD'!$B$1:$V$48</definedName>
    <definedName name="_xlnm.Print_Area" localSheetId="0">' PbR'!$A$1:$N$50</definedName>
    <definedName name="_xlnm.Print_Area" localSheetId="2">AREAS!$A$1:$N$37</definedName>
    <definedName name="_xlnm.Print_Area" localSheetId="11">CATASTRO!$B$1:$V$61</definedName>
    <definedName name="_xlnm.Print_Area" localSheetId="5">'desarrollo social'!$A$1:$U$72</definedName>
    <definedName name="_xlnm.Print_Area" localSheetId="13">'DIF MUNICIPAL'!$B$1:$V$81</definedName>
    <definedName name="_xlnm.Print_Area" localSheetId="28">'DIR VIGILANCIA RURAL'!$B$1:$V$52</definedName>
    <definedName name="_xlnm.Print_Area" localSheetId="18">'DIR.DE TRANSITO Y VIALIDAD'!$A$1:$V$50</definedName>
    <definedName name="_xlnm.Print_Area" localSheetId="15">DIR.DEPORTES!$B$1:$V$53</definedName>
    <definedName name="_xlnm.Print_Area" localSheetId="14">DIR.EDUCACIÓN!$B$1:$V$50</definedName>
    <definedName name="_xlnm.Print_Area" localSheetId="24">'DIRECCION DE AGUA POTABLE'!$A$1:$V$48</definedName>
    <definedName name="_xlnm.Print_Area" localSheetId="25">'DIRECCION DE ECOLOGÍA'!$B$1:$V$113</definedName>
    <definedName name="_xlnm.Print_Area" localSheetId="27">'DIRECCION DE HACIENDA'!$B$1:$V$52</definedName>
    <definedName name="_xlnm.Print_Area" localSheetId="23">'DIRECCION DE TRANSPARENCIA'!$B$1:$V$47</definedName>
    <definedName name="_xlnm.Print_Area" localSheetId="22">'EVALUACIÓN AL DESEMPEÑO'!$B$1:$V$47</definedName>
    <definedName name="_xlnm.Print_Area" localSheetId="3">GpR!$A$1:$N$33</definedName>
    <definedName name="_xlnm.Print_Area" localSheetId="1">INTRODUCCIÓN!$A$1:$N$33</definedName>
    <definedName name="_xlnm.Print_Area" localSheetId="26">'JEFATURA D LA ADMINISTRACIÓN'!$B$1:$V$48</definedName>
    <definedName name="_xlnm.Print_Area" localSheetId="16">'OBRAS PÚBLICAS'!$A$1:$V$47</definedName>
    <definedName name="_xlnm.Print_Area" localSheetId="6">'ÓRGANO DE CONTROL INTERNO'!$A$1:$V$67</definedName>
    <definedName name="_xlnm.Print_Area" localSheetId="29">'PLANTA TRATADORA DE AGUA'!$B$1:$V$57</definedName>
    <definedName name="_xlnm.Print_Area" localSheetId="4">PRESIDENCIA!$A$1:$V$108</definedName>
    <definedName name="_xlnm.Print_Area" localSheetId="21">'PREVENCIÓN DEL DELITO'!$A$1:$V$52</definedName>
    <definedName name="_xlnm.Print_Area" localSheetId="19">'PROTECCIÓN CIVIL'!$A$1:$V$59</definedName>
    <definedName name="_xlnm.Print_Area" localSheetId="9">REGIDURIAS!$A$1:$V$57</definedName>
    <definedName name="_xlnm.Print_Area" localSheetId="12">'REGISTRO CIVIL'!$B$1:$V$51</definedName>
    <definedName name="_xlnm.Print_Area" localSheetId="7">'SECRETARIA GENERAL'!$A$1:$V$52</definedName>
    <definedName name="_xlnm.Print_Area" localSheetId="17">'SEGURIDAD PÚBLICA'!$B$1:$V$53</definedName>
    <definedName name="_xlnm.Print_Area" localSheetId="8">SINDICATURA!$B$1:$V$73</definedName>
    <definedName name="_xlnm.Print_Area" localSheetId="10">'TESORERIA '!$A$1:$V$54</definedName>
    <definedName name="CUMPLE" localSheetId="28">#REF!</definedName>
    <definedName name="CUMPLE" localSheetId="15">#REF!</definedName>
    <definedName name="CUMPLE" localSheetId="24">#REF!</definedName>
    <definedName name="CUMPLE" localSheetId="25">#REF!</definedName>
    <definedName name="CUMPLE" localSheetId="27">#REF!</definedName>
    <definedName name="CUMPLE" localSheetId="3">#REF!</definedName>
    <definedName name="CUMPLE" localSheetId="26">#REF!</definedName>
    <definedName name="CUMPLE" localSheetId="29">#REF!</definedName>
    <definedName name="CUMPLE">#REF!</definedName>
    <definedName name="DI">[1]Datos!$B$102:$B$109</definedName>
    <definedName name="DIM" localSheetId="28">#REF!</definedName>
    <definedName name="DIM" localSheetId="15">#REF!</definedName>
    <definedName name="DIM" localSheetId="24">#REF!</definedName>
    <definedName name="DIM" localSheetId="25">#REF!</definedName>
    <definedName name="DIM" localSheetId="27">#REF!</definedName>
    <definedName name="DIM" localSheetId="3">#REF!</definedName>
    <definedName name="DIM" localSheetId="26">#REF!</definedName>
    <definedName name="DIM" localSheetId="29">#REF!</definedName>
    <definedName name="DIM">#REF!</definedName>
    <definedName name="EyO">[2]Dictamen!$B$16:$C$1012</definedName>
    <definedName name="G.I.">[3]LISTAS!$D$4:$D$9</definedName>
    <definedName name="GENERAL" localSheetId="28">#REF!</definedName>
    <definedName name="GENERAL" localSheetId="15">#REF!</definedName>
    <definedName name="GENERAL" localSheetId="24">#REF!</definedName>
    <definedName name="GENERAL" localSheetId="25">#REF!</definedName>
    <definedName name="GENERAL" localSheetId="27">#REF!</definedName>
    <definedName name="GENERAL" localSheetId="3">#REF!</definedName>
    <definedName name="GENERAL" localSheetId="26">#REF!</definedName>
    <definedName name="GENERAL" localSheetId="29">#REF!</definedName>
    <definedName name="GENERAL">#REF!</definedName>
    <definedName name="GI">[1]Datos!$B$95:$B$99</definedName>
    <definedName name="J" localSheetId="28">#REF!</definedName>
    <definedName name="J" localSheetId="15">#REF!</definedName>
    <definedName name="J" localSheetId="24">#REF!</definedName>
    <definedName name="J" localSheetId="25">#REF!</definedName>
    <definedName name="J" localSheetId="27">#REF!</definedName>
    <definedName name="J" localSheetId="3">#REF!</definedName>
    <definedName name="J" localSheetId="26">#REF!</definedName>
    <definedName name="J" localSheetId="29">#REF!</definedName>
    <definedName name="J">#REF!</definedName>
    <definedName name="K" localSheetId="28">'[3]ANEXO 4'!#REF!</definedName>
    <definedName name="K" localSheetId="15">'[3]ANEXO 4'!#REF!</definedName>
    <definedName name="K" localSheetId="24">'[3]ANEXO 4'!#REF!</definedName>
    <definedName name="K" localSheetId="25">'[3]ANEXO 4'!#REF!</definedName>
    <definedName name="K" localSheetId="27">'[3]ANEXO 4'!#REF!</definedName>
    <definedName name="K" localSheetId="3">'[3]ANEXO 4'!#REF!</definedName>
    <definedName name="K" localSheetId="26">'[3]ANEXO 4'!#REF!</definedName>
    <definedName name="K" localSheetId="29">'[3]ANEXO 4'!#REF!</definedName>
    <definedName name="K">'[3]ANEXO 4'!#REF!</definedName>
    <definedName name="OPINION">[2]Dictamen!$B$6:$C$11</definedName>
    <definedName name="PRODIM" localSheetId="28">'[3]ANEXO 4'!#REF!</definedName>
    <definedName name="PRODIM" localSheetId="15">'[3]ANEXO 4'!#REF!</definedName>
    <definedName name="PRODIM" localSheetId="24">'[3]ANEXO 4'!#REF!</definedName>
    <definedName name="PRODIM" localSheetId="25">'[3]ANEXO 4'!#REF!</definedName>
    <definedName name="PRODIM" localSheetId="27">'[3]ANEXO 4'!#REF!</definedName>
    <definedName name="PRODIM" localSheetId="3">'[3]ANEXO 4'!#REF!</definedName>
    <definedName name="PRODIM" localSheetId="26">'[3]ANEXO 4'!#REF!</definedName>
    <definedName name="PRODIM" localSheetId="29">'[3]ANEXO 4'!#REF!</definedName>
    <definedName name="PRODIM">'[3]ANEXO 4'!#REF!</definedName>
    <definedName name="PRODIMDF">[3]LISTAS!$B$4:$B$11</definedName>
    <definedName name="Rubro">[1]Datos!$M$2:$M$8</definedName>
    <definedName name="rvtwgwt4c" localSheetId="28">#REF!</definedName>
    <definedName name="rvtwgwt4c" localSheetId="15">#REF!</definedName>
    <definedName name="rvtwgwt4c" localSheetId="24">#REF!</definedName>
    <definedName name="rvtwgwt4c" localSheetId="25">#REF!</definedName>
    <definedName name="rvtwgwt4c" localSheetId="27">#REF!</definedName>
    <definedName name="rvtwgwt4c" localSheetId="3">#REF!</definedName>
    <definedName name="rvtwgwt4c" localSheetId="26">#REF!</definedName>
    <definedName name="rvtwgwt4c" localSheetId="29">#REF!</definedName>
    <definedName name="rvtwgwt4c">#REF!</definedName>
    <definedName name="S" localSheetId="28">#REF!</definedName>
    <definedName name="S" localSheetId="15">#REF!</definedName>
    <definedName name="S" localSheetId="24">#REF!</definedName>
    <definedName name="S" localSheetId="25">#REF!</definedName>
    <definedName name="S" localSheetId="27">#REF!</definedName>
    <definedName name="S" localSheetId="3">#REF!</definedName>
    <definedName name="S" localSheetId="26">#REF!</definedName>
    <definedName name="S" localSheetId="29">#REF!</definedName>
    <definedName name="S">#REF!</definedName>
    <definedName name="SDD" localSheetId="28">#REF!</definedName>
    <definedName name="SDD" localSheetId="15">#REF!</definedName>
    <definedName name="SDD" localSheetId="24">#REF!</definedName>
    <definedName name="SDD" localSheetId="25">#REF!</definedName>
    <definedName name="SDD" localSheetId="27">#REF!</definedName>
    <definedName name="SDD" localSheetId="3">#REF!</definedName>
    <definedName name="SDD" localSheetId="26">#REF!</definedName>
    <definedName name="SDD" localSheetId="29">#REF!</definedName>
    <definedName name="SDD">#REF!</definedName>
    <definedName name="SiNo">'[1]Anexo 4A'!$X$2:$X$3</definedName>
    <definedName name="_xlnm.Print_Titles" localSheetId="20">' DIRECCIÓN DE SALUD'!$1:$14</definedName>
    <definedName name="_xlnm.Print_Titles" localSheetId="11">CATASTRO!$1:$14</definedName>
    <definedName name="_xlnm.Print_Titles" localSheetId="13">'DIF MUNICIPAL'!$1:$14</definedName>
    <definedName name="_xlnm.Print_Titles" localSheetId="28">'DIR VIGILANCIA RURAL'!$1:$14</definedName>
    <definedName name="_xlnm.Print_Titles" localSheetId="18">'DIR.DE TRANSITO Y VIALIDAD'!$1:$14</definedName>
    <definedName name="_xlnm.Print_Titles" localSheetId="15">DIR.DEPORTES!$1:$14</definedName>
    <definedName name="_xlnm.Print_Titles" localSheetId="14">DIR.EDUCACIÓN!$1:$14</definedName>
    <definedName name="_xlnm.Print_Titles" localSheetId="24">'DIRECCION DE AGUA POTABLE'!$1:$14</definedName>
    <definedName name="_xlnm.Print_Titles" localSheetId="25">'DIRECCION DE ECOLOGÍA'!$1:$14</definedName>
    <definedName name="_xlnm.Print_Titles" localSheetId="27">'DIRECCION DE HACIENDA'!$1:$14</definedName>
    <definedName name="_xlnm.Print_Titles" localSheetId="23">'DIRECCION DE TRANSPARENCIA'!$1:$14</definedName>
    <definedName name="_xlnm.Print_Titles" localSheetId="22">'EVALUACIÓN AL DESEMPEÑO'!$1:$14</definedName>
    <definedName name="_xlnm.Print_Titles" localSheetId="26">'JEFATURA D LA ADMINISTRACIÓN'!$1:$14</definedName>
    <definedName name="_xlnm.Print_Titles" localSheetId="16">'OBRAS PÚBLICAS'!$1:$14</definedName>
    <definedName name="_xlnm.Print_Titles" localSheetId="6">'ÓRGANO DE CONTROL INTERNO'!$1:$14</definedName>
    <definedName name="_xlnm.Print_Titles" localSheetId="29">'PLANTA TRATADORA DE AGUA'!$1:$14</definedName>
    <definedName name="_xlnm.Print_Titles" localSheetId="4">PRESIDENCIA!$1:$14</definedName>
    <definedName name="_xlnm.Print_Titles" localSheetId="21">'PREVENCIÓN DEL DELITO'!$1:$14</definedName>
    <definedName name="_xlnm.Print_Titles" localSheetId="19">'PROTECCIÓN CIVIL'!$1:$14</definedName>
    <definedName name="_xlnm.Print_Titles" localSheetId="9">REGIDURIAS!$1:$14</definedName>
    <definedName name="_xlnm.Print_Titles" localSheetId="12">'REGISTRO CIVIL'!$1:$14</definedName>
    <definedName name="_xlnm.Print_Titles" localSheetId="7">'SECRETARIA GENERAL'!$1:$14</definedName>
    <definedName name="_xlnm.Print_Titles" localSheetId="17">'SEGURIDAD PÚBLICA'!$1:$14</definedName>
    <definedName name="_xlnm.Print_Titles" localSheetId="8">SINDICATURA!$1:$14</definedName>
    <definedName name="_xlnm.Print_Titles" localSheetId="10">'TESORERIA '!$1:$14</definedName>
  </definedNames>
  <calcPr calcId="191029"/>
</workbook>
</file>

<file path=xl/calcChain.xml><?xml version="1.0" encoding="utf-8"?>
<calcChain xmlns="http://schemas.openxmlformats.org/spreadsheetml/2006/main">
  <c r="U57" i="281" l="1"/>
  <c r="U55" i="281"/>
  <c r="U53" i="281"/>
  <c r="U51" i="281"/>
  <c r="U49" i="281"/>
  <c r="U58" i="281" s="1"/>
  <c r="U48" i="52"/>
  <c r="U45" i="51"/>
  <c r="U47" i="51"/>
  <c r="U86" i="274"/>
  <c r="U94" i="274"/>
  <c r="U107" i="274" s="1"/>
  <c r="U92" i="274"/>
  <c r="U106" i="274"/>
  <c r="U105" i="274"/>
  <c r="U104" i="274"/>
  <c r="U103" i="274"/>
  <c r="U102" i="274"/>
  <c r="U101" i="274"/>
  <c r="U100" i="274"/>
  <c r="U99" i="274"/>
  <c r="U98" i="274"/>
  <c r="U97" i="274"/>
  <c r="U96" i="274"/>
  <c r="U95" i="274"/>
  <c r="U93" i="274"/>
  <c r="U91" i="274"/>
  <c r="U71" i="274"/>
  <c r="U72" i="274"/>
  <c r="U73" i="274"/>
  <c r="U74" i="274"/>
  <c r="U75" i="274"/>
  <c r="U76" i="274"/>
  <c r="U77" i="274"/>
  <c r="U78" i="274"/>
  <c r="U79" i="274"/>
  <c r="U80" i="274"/>
  <c r="U81" i="274"/>
  <c r="U82" i="274"/>
  <c r="U83" i="274"/>
  <c r="U84" i="274"/>
  <c r="U85" i="274"/>
  <c r="U70" i="274"/>
  <c r="U48" i="51" l="1"/>
  <c r="T66" i="274" l="1"/>
  <c r="T65" i="274"/>
  <c r="T64" i="274"/>
  <c r="T63" i="274"/>
  <c r="T62" i="274"/>
  <c r="T61" i="274"/>
  <c r="T60" i="274"/>
  <c r="T59" i="274"/>
  <c r="T58" i="274"/>
  <c r="T57" i="274"/>
  <c r="T56" i="274"/>
  <c r="T55" i="274"/>
  <c r="T54" i="274"/>
  <c r="T53" i="274"/>
  <c r="U50" i="274"/>
  <c r="U47" i="274"/>
  <c r="U59" i="274" l="1"/>
  <c r="U55" i="274"/>
  <c r="U53" i="274"/>
  <c r="U57" i="274"/>
  <c r="U61" i="274"/>
  <c r="U65" i="274"/>
  <c r="U63" i="274"/>
  <c r="U88" i="3" l="1"/>
  <c r="U89" i="3"/>
  <c r="U91" i="3"/>
  <c r="U72" i="281" l="1"/>
  <c r="U71" i="281"/>
  <c r="U70" i="281"/>
  <c r="U69" i="281"/>
  <c r="U68" i="281"/>
  <c r="U67" i="281"/>
  <c r="U66" i="281"/>
  <c r="U65" i="281"/>
  <c r="U64" i="281"/>
  <c r="U63" i="281"/>
  <c r="U56" i="281"/>
  <c r="U54" i="281"/>
  <c r="U52" i="281"/>
  <c r="U50" i="281"/>
  <c r="U48" i="281"/>
  <c r="T44" i="281"/>
  <c r="T43" i="281"/>
  <c r="U43" i="281" s="1"/>
  <c r="T42" i="281"/>
  <c r="T41" i="281"/>
  <c r="T40" i="281"/>
  <c r="T39" i="281"/>
  <c r="U39" i="281" s="1"/>
  <c r="T38" i="281"/>
  <c r="T37" i="281"/>
  <c r="U37" i="281" s="1"/>
  <c r="T36" i="281"/>
  <c r="T35" i="281"/>
  <c r="U35" i="281" s="1"/>
  <c r="U32" i="281"/>
  <c r="U29" i="281"/>
  <c r="U73" i="281" l="1"/>
  <c r="U41" i="281"/>
  <c r="U44" i="280"/>
  <c r="U45" i="280" s="1"/>
  <c r="U43" i="280"/>
  <c r="X44" i="280" s="1"/>
  <c r="U37" i="280"/>
  <c r="U38" i="280" s="1"/>
  <c r="U36" i="280"/>
  <c r="X37" i="280" s="1"/>
  <c r="T32" i="280"/>
  <c r="T31" i="280"/>
  <c r="U31" i="280" s="1"/>
  <c r="T29" i="280"/>
  <c r="T28" i="280"/>
  <c r="U28" i="280" s="1"/>
  <c r="T26" i="280"/>
  <c r="U25" i="280" s="1"/>
  <c r="T25" i="280"/>
  <c r="T23" i="280"/>
  <c r="T22" i="280"/>
  <c r="U22" i="280" l="1"/>
  <c r="Y37" i="280"/>
  <c r="Y44" i="280"/>
  <c r="U46" i="51" l="1"/>
  <c r="U44" i="51"/>
  <c r="X91" i="3" l="1"/>
  <c r="U50" i="53" l="1"/>
  <c r="X51" i="53" s="1"/>
  <c r="U51" i="53"/>
  <c r="Y51" i="53" s="1"/>
  <c r="U45" i="276" l="1"/>
  <c r="Y45" i="276" s="1"/>
  <c r="U44" i="276"/>
  <c r="X45" i="276" s="1"/>
  <c r="U44" i="271"/>
  <c r="Y44" i="271" s="1"/>
  <c r="U43" i="271"/>
  <c r="X44" i="271" s="1"/>
  <c r="U46" i="272"/>
  <c r="Y46" i="272" s="1"/>
  <c r="U45" i="272"/>
  <c r="X46" i="272" s="1"/>
  <c r="U44" i="273"/>
  <c r="Y44" i="273" s="1"/>
  <c r="U43" i="273"/>
  <c r="X44" i="273" s="1"/>
  <c r="U44" i="73"/>
  <c r="Y44" i="73" s="1"/>
  <c r="U43" i="73"/>
  <c r="X44" i="73" s="1"/>
  <c r="U45" i="72"/>
  <c r="Y45" i="72" s="1"/>
  <c r="U44" i="72"/>
  <c r="X45" i="72" s="1"/>
  <c r="U45" i="71"/>
  <c r="Y45" i="71" s="1"/>
  <c r="U44" i="71"/>
  <c r="X45" i="71" s="1"/>
  <c r="U44" i="69"/>
  <c r="Y44" i="69" s="1"/>
  <c r="U43" i="69"/>
  <c r="X44" i="69" s="1"/>
  <c r="U47" i="67"/>
  <c r="Y47" i="67" s="1"/>
  <c r="U46" i="67"/>
  <c r="X47" i="67" s="1"/>
  <c r="U46" i="66"/>
  <c r="Y46" i="66" s="1"/>
  <c r="U45" i="66"/>
  <c r="X46" i="66" s="1"/>
  <c r="U44" i="65"/>
  <c r="Y44" i="65" s="1"/>
  <c r="U43" i="65"/>
  <c r="X44" i="65" s="1"/>
  <c r="U46" i="64"/>
  <c r="Y46" i="64" s="1"/>
  <c r="U45" i="64"/>
  <c r="X46" i="64" s="1"/>
  <c r="U47" i="268"/>
  <c r="Y47" i="268" s="1"/>
  <c r="U46" i="268"/>
  <c r="X47" i="268" s="1"/>
  <c r="U46" i="61"/>
  <c r="Y46" i="61" s="1"/>
  <c r="U45" i="61"/>
  <c r="X46" i="61" s="1"/>
  <c r="U60" i="59"/>
  <c r="Y60" i="59" s="1"/>
  <c r="U59" i="59"/>
  <c r="X60" i="59" s="1"/>
  <c r="U58" i="59"/>
  <c r="Y58" i="59" s="1"/>
  <c r="U57" i="59"/>
  <c r="X58" i="59" s="1"/>
  <c r="U46" i="58"/>
  <c r="Y46" i="58" s="1"/>
  <c r="U45" i="58"/>
  <c r="X46" i="58" s="1"/>
  <c r="U46" i="57"/>
  <c r="Y46" i="57" s="1"/>
  <c r="U45" i="57"/>
  <c r="X46" i="57" s="1"/>
  <c r="U47" i="55"/>
  <c r="Y47" i="55" s="1"/>
  <c r="U46" i="55"/>
  <c r="X47" i="55" s="1"/>
  <c r="U54" i="54"/>
  <c r="Y54" i="54" s="1"/>
  <c r="U53" i="54"/>
  <c r="X54" i="54" s="1"/>
  <c r="U61" i="59" l="1"/>
  <c r="L7" i="59" s="1"/>
  <c r="U55" i="54"/>
  <c r="U46" i="276"/>
  <c r="U45" i="271"/>
  <c r="U47" i="272"/>
  <c r="U45" i="73"/>
  <c r="U46" i="72"/>
  <c r="U46" i="71"/>
  <c r="U45" i="69"/>
  <c r="U48" i="67"/>
  <c r="U47" i="66"/>
  <c r="U45" i="65"/>
  <c r="U47" i="64"/>
  <c r="U48" i="268"/>
  <c r="U47" i="61"/>
  <c r="L7" i="61" s="1"/>
  <c r="U47" i="58"/>
  <c r="U47" i="57"/>
  <c r="L7" i="57" s="1"/>
  <c r="U48" i="55"/>
  <c r="U45" i="273"/>
  <c r="U49" i="53"/>
  <c r="Y49" i="53" s="1"/>
  <c r="U48" i="53"/>
  <c r="X49" i="53" s="1"/>
  <c r="U54" i="51"/>
  <c r="U53" i="51"/>
  <c r="X54" i="51" s="1"/>
  <c r="Y48" i="52"/>
  <c r="U47" i="52"/>
  <c r="X48" i="52" s="1"/>
  <c r="Y54" i="51" l="1"/>
  <c r="U55" i="51"/>
  <c r="U52" i="53"/>
  <c r="U49" i="52"/>
  <c r="Y91" i="3" l="1"/>
  <c r="U92" i="3" l="1"/>
  <c r="U39" i="66"/>
  <c r="Y39" i="66" s="1"/>
  <c r="U38" i="66"/>
  <c r="X39" i="66" s="1"/>
  <c r="U40" i="66" l="1"/>
  <c r="E7" i="66" s="1"/>
  <c r="U37" i="276"/>
  <c r="Y37" i="276" s="1"/>
  <c r="U36" i="276"/>
  <c r="X37" i="276" s="1"/>
  <c r="T32" i="276"/>
  <c r="T31" i="276"/>
  <c r="T29" i="276"/>
  <c r="T28" i="276"/>
  <c r="T26" i="276"/>
  <c r="T25" i="276"/>
  <c r="T23" i="276"/>
  <c r="T22" i="276"/>
  <c r="T42" i="274"/>
  <c r="T41" i="274"/>
  <c r="T39" i="274"/>
  <c r="T38" i="274"/>
  <c r="T36" i="274"/>
  <c r="T35" i="274"/>
  <c r="T33" i="274"/>
  <c r="T32" i="274"/>
  <c r="U37" i="273"/>
  <c r="Y37" i="273" s="1"/>
  <c r="U36" i="273"/>
  <c r="X37" i="273" s="1"/>
  <c r="T32" i="273"/>
  <c r="T31" i="273"/>
  <c r="T29" i="273"/>
  <c r="T28" i="273"/>
  <c r="T26" i="273"/>
  <c r="T25" i="273"/>
  <c r="T23" i="273"/>
  <c r="T22" i="273"/>
  <c r="U39" i="272"/>
  <c r="Y39" i="272" s="1"/>
  <c r="U38" i="272"/>
  <c r="X39" i="272" s="1"/>
  <c r="T34" i="272"/>
  <c r="T33" i="272"/>
  <c r="T31" i="272"/>
  <c r="T30" i="272"/>
  <c r="T28" i="272"/>
  <c r="T27" i="272"/>
  <c r="T25" i="272"/>
  <c r="T24" i="272"/>
  <c r="U37" i="271"/>
  <c r="Y37" i="271" s="1"/>
  <c r="U36" i="271"/>
  <c r="X37" i="271" s="1"/>
  <c r="T32" i="271"/>
  <c r="T31" i="271"/>
  <c r="T29" i="271"/>
  <c r="T28" i="271"/>
  <c r="T26" i="271"/>
  <c r="T25" i="271"/>
  <c r="T23" i="271"/>
  <c r="T22" i="271"/>
  <c r="U38" i="276" l="1"/>
  <c r="E7" i="276" s="1"/>
  <c r="U28" i="271"/>
  <c r="U30" i="272"/>
  <c r="U40" i="272"/>
  <c r="E7" i="272" s="1"/>
  <c r="U35" i="274"/>
  <c r="U38" i="273"/>
  <c r="E7" i="273" s="1"/>
  <c r="U28" i="276"/>
  <c r="U22" i="271"/>
  <c r="U27" i="272"/>
  <c r="U19" i="272" s="1"/>
  <c r="U38" i="274"/>
  <c r="U31" i="273"/>
  <c r="U38" i="271"/>
  <c r="E7" i="271" s="1"/>
  <c r="U31" i="271"/>
  <c r="U24" i="272"/>
  <c r="U17" i="272" s="1"/>
  <c r="U41" i="274"/>
  <c r="U22" i="273"/>
  <c r="U25" i="271"/>
  <c r="U25" i="276"/>
  <c r="U18" i="276" s="1"/>
  <c r="U22" i="276"/>
  <c r="U17" i="276" s="1"/>
  <c r="U31" i="276"/>
  <c r="U20" i="276" s="1"/>
  <c r="U33" i="272"/>
  <c r="U22" i="272" s="1"/>
  <c r="U32" i="274"/>
  <c r="U28" i="273"/>
  <c r="U25" i="273"/>
  <c r="U39" i="268" l="1"/>
  <c r="Y39" i="268" s="1"/>
  <c r="U38" i="268"/>
  <c r="X39" i="268" s="1"/>
  <c r="T34" i="268"/>
  <c r="T33" i="268"/>
  <c r="T31" i="268"/>
  <c r="T30" i="268"/>
  <c r="T28" i="268"/>
  <c r="T27" i="268"/>
  <c r="T25" i="268"/>
  <c r="T24" i="268"/>
  <c r="U40" i="268" l="1"/>
  <c r="E7" i="268" s="1"/>
  <c r="U27" i="268"/>
  <c r="U19" i="268" s="1"/>
  <c r="U24" i="268"/>
  <c r="U17" i="268" s="1"/>
  <c r="U33" i="268"/>
  <c r="U22" i="268" s="1"/>
  <c r="U48" i="3" l="1"/>
  <c r="X49" i="3" s="1"/>
  <c r="U49" i="3"/>
  <c r="Y49" i="3" s="1"/>
  <c r="Y45" i="51" l="1"/>
  <c r="U39" i="53"/>
  <c r="Y39" i="53" s="1"/>
  <c r="U53" i="3"/>
  <c r="U51" i="3"/>
  <c r="U54" i="3" l="1"/>
  <c r="T26" i="71"/>
  <c r="T40" i="3"/>
  <c r="T39" i="3"/>
  <c r="U37" i="73"/>
  <c r="Y37" i="73" s="1"/>
  <c r="U36" i="73"/>
  <c r="X37" i="73" s="1"/>
  <c r="T32" i="73"/>
  <c r="T31" i="73"/>
  <c r="T29" i="73"/>
  <c r="T28" i="73"/>
  <c r="T26" i="73"/>
  <c r="T25" i="73"/>
  <c r="T23" i="73"/>
  <c r="T22" i="73"/>
  <c r="U37" i="72"/>
  <c r="Y37" i="72" s="1"/>
  <c r="U36" i="72"/>
  <c r="X37" i="72" s="1"/>
  <c r="T32" i="72"/>
  <c r="T31" i="72"/>
  <c r="T29" i="72"/>
  <c r="T28" i="72"/>
  <c r="T26" i="72"/>
  <c r="T25" i="72"/>
  <c r="T23" i="72"/>
  <c r="T22" i="72"/>
  <c r="U37" i="71"/>
  <c r="Y37" i="71" s="1"/>
  <c r="U36" i="71"/>
  <c r="X37" i="71" s="1"/>
  <c r="T32" i="71"/>
  <c r="T31" i="71"/>
  <c r="T29" i="71"/>
  <c r="T28" i="71"/>
  <c r="T25" i="71"/>
  <c r="T23" i="71"/>
  <c r="T22" i="71"/>
  <c r="U37" i="69"/>
  <c r="Y37" i="69" s="1"/>
  <c r="U36" i="69"/>
  <c r="X37" i="69" s="1"/>
  <c r="T32" i="69"/>
  <c r="T31" i="69"/>
  <c r="T29" i="69"/>
  <c r="T28" i="69"/>
  <c r="T26" i="69"/>
  <c r="T25" i="69"/>
  <c r="T23" i="69"/>
  <c r="T22" i="69"/>
  <c r="U39" i="67"/>
  <c r="Y39" i="67" s="1"/>
  <c r="U38" i="67"/>
  <c r="X39" i="67" s="1"/>
  <c r="T34" i="67"/>
  <c r="T33" i="67"/>
  <c r="T31" i="67"/>
  <c r="T30" i="67"/>
  <c r="T28" i="67"/>
  <c r="T27" i="67"/>
  <c r="T25" i="67"/>
  <c r="T24" i="67"/>
  <c r="T34" i="66"/>
  <c r="T33" i="66"/>
  <c r="T31" i="66"/>
  <c r="T30" i="66"/>
  <c r="T28" i="66"/>
  <c r="T27" i="66"/>
  <c r="T25" i="66"/>
  <c r="T24" i="66"/>
  <c r="U37" i="65"/>
  <c r="Y37" i="65" s="1"/>
  <c r="U36" i="65"/>
  <c r="X37" i="65" s="1"/>
  <c r="T32" i="65"/>
  <c r="T31" i="65"/>
  <c r="T29" i="65"/>
  <c r="T28" i="65"/>
  <c r="T26" i="65"/>
  <c r="T25" i="65"/>
  <c r="T23" i="65"/>
  <c r="T22" i="65"/>
  <c r="U39" i="64"/>
  <c r="Y39" i="64" s="1"/>
  <c r="U38" i="64"/>
  <c r="X39" i="64" s="1"/>
  <c r="T34" i="64"/>
  <c r="T33" i="64"/>
  <c r="T31" i="64"/>
  <c r="T30" i="64"/>
  <c r="T28" i="64"/>
  <c r="T27" i="64"/>
  <c r="T25" i="64"/>
  <c r="T24" i="64"/>
  <c r="U39" i="61"/>
  <c r="Y39" i="61" s="1"/>
  <c r="U38" i="61"/>
  <c r="X39" i="61" s="1"/>
  <c r="T34" i="61"/>
  <c r="T33" i="61"/>
  <c r="T31" i="61"/>
  <c r="T30" i="61"/>
  <c r="T28" i="61"/>
  <c r="T27" i="61"/>
  <c r="T25" i="61"/>
  <c r="T24" i="61"/>
  <c r="U51" i="59"/>
  <c r="Y51" i="59" s="1"/>
  <c r="U50" i="59"/>
  <c r="X51" i="59" s="1"/>
  <c r="U49" i="59"/>
  <c r="Y49" i="59" s="1"/>
  <c r="U48" i="59"/>
  <c r="X49" i="59" s="1"/>
  <c r="U47" i="59"/>
  <c r="Y47" i="59" s="1"/>
  <c r="U46" i="59"/>
  <c r="X47" i="59" s="1"/>
  <c r="T42" i="59"/>
  <c r="T41" i="59"/>
  <c r="T39" i="59"/>
  <c r="T38" i="59"/>
  <c r="T36" i="59"/>
  <c r="T35" i="59"/>
  <c r="T33" i="59"/>
  <c r="T32" i="59"/>
  <c r="T30" i="59"/>
  <c r="T29" i="59"/>
  <c r="T27" i="59"/>
  <c r="T26" i="59"/>
  <c r="U39" i="58"/>
  <c r="Y39" i="58" s="1"/>
  <c r="U38" i="58"/>
  <c r="X39" i="58" s="1"/>
  <c r="T34" i="58"/>
  <c r="T33" i="58"/>
  <c r="T31" i="58"/>
  <c r="T30" i="58"/>
  <c r="T28" i="58"/>
  <c r="T27" i="58"/>
  <c r="T25" i="58"/>
  <c r="T24" i="58"/>
  <c r="U39" i="57"/>
  <c r="Y39" i="57" s="1"/>
  <c r="U38" i="57"/>
  <c r="X39" i="57" s="1"/>
  <c r="T34" i="57"/>
  <c r="T33" i="57"/>
  <c r="T31" i="57"/>
  <c r="T30" i="57"/>
  <c r="T28" i="57"/>
  <c r="T27" i="57"/>
  <c r="T25" i="57"/>
  <c r="T24" i="57"/>
  <c r="U39" i="55"/>
  <c r="Y39" i="55" s="1"/>
  <c r="U38" i="55"/>
  <c r="X39" i="55" s="1"/>
  <c r="T34" i="55"/>
  <c r="T33" i="55"/>
  <c r="T31" i="55"/>
  <c r="T30" i="55"/>
  <c r="T28" i="55"/>
  <c r="T27" i="55"/>
  <c r="T25" i="55"/>
  <c r="T24" i="55"/>
  <c r="U45" i="54"/>
  <c r="Y45" i="54" s="1"/>
  <c r="U44" i="54"/>
  <c r="X45" i="54" s="1"/>
  <c r="U43" i="54"/>
  <c r="Y43" i="54" s="1"/>
  <c r="U42" i="54"/>
  <c r="X43" i="54" s="1"/>
  <c r="T38" i="54"/>
  <c r="T37" i="54"/>
  <c r="T35" i="54"/>
  <c r="T34" i="54"/>
  <c r="T32" i="54"/>
  <c r="T31" i="54"/>
  <c r="T29" i="54"/>
  <c r="T28" i="54"/>
  <c r="T26" i="54"/>
  <c r="T25" i="54"/>
  <c r="U41" i="53"/>
  <c r="Y41" i="53" s="1"/>
  <c r="U40" i="53"/>
  <c r="X41" i="53" s="1"/>
  <c r="U38" i="53"/>
  <c r="X39" i="53" s="1"/>
  <c r="T34" i="53"/>
  <c r="T33" i="53"/>
  <c r="T31" i="53"/>
  <c r="T30" i="53"/>
  <c r="T28" i="53"/>
  <c r="T27" i="53"/>
  <c r="T25" i="53"/>
  <c r="T24" i="53"/>
  <c r="U39" i="52"/>
  <c r="Y39" i="52" s="1"/>
  <c r="U38" i="52"/>
  <c r="X39" i="52" s="1"/>
  <c r="T34" i="52"/>
  <c r="T33" i="52"/>
  <c r="T31" i="52"/>
  <c r="T30" i="52"/>
  <c r="T28" i="52"/>
  <c r="T27" i="52"/>
  <c r="T25" i="52"/>
  <c r="T24" i="52"/>
  <c r="Y47" i="51"/>
  <c r="X47" i="51"/>
  <c r="X45" i="51"/>
  <c r="T39" i="51"/>
  <c r="T38" i="51"/>
  <c r="T36" i="51"/>
  <c r="U35" i="51" s="1"/>
  <c r="T35" i="51"/>
  <c r="T33" i="51"/>
  <c r="T32" i="51"/>
  <c r="T30" i="51"/>
  <c r="T29" i="51"/>
  <c r="T27" i="51"/>
  <c r="T26" i="51"/>
  <c r="T69" i="1"/>
  <c r="T68" i="1"/>
  <c r="U68" i="1" s="1"/>
  <c r="T67" i="1"/>
  <c r="T66" i="1"/>
  <c r="U66" i="1" s="1"/>
  <c r="T65" i="1"/>
  <c r="T64" i="1"/>
  <c r="U64" i="1" s="1"/>
  <c r="T63" i="1"/>
  <c r="T62" i="1"/>
  <c r="U62" i="1"/>
  <c r="T58" i="1"/>
  <c r="G58" i="1" s="1"/>
  <c r="T57" i="1"/>
  <c r="G57" i="1"/>
  <c r="T55" i="1"/>
  <c r="G55" i="1" s="1"/>
  <c r="T54" i="1"/>
  <c r="G54" i="1" s="1"/>
  <c r="U54" i="1"/>
  <c r="U51" i="1"/>
  <c r="T45" i="1"/>
  <c r="G45" i="1"/>
  <c r="T44" i="1"/>
  <c r="U44" i="1" s="1"/>
  <c r="G44" i="1"/>
  <c r="T42" i="1"/>
  <c r="G42" i="1" s="1"/>
  <c r="T41" i="1"/>
  <c r="G41" i="1"/>
  <c r="T32" i="1"/>
  <c r="G32" i="1" s="1"/>
  <c r="T31" i="1"/>
  <c r="G31" i="1" s="1"/>
  <c r="U31" i="1"/>
  <c r="T29" i="1"/>
  <c r="G29" i="1"/>
  <c r="V28" i="1"/>
  <c r="T28" i="1"/>
  <c r="G28" i="1" s="1"/>
  <c r="U52" i="3"/>
  <c r="U50" i="3"/>
  <c r="T43" i="3"/>
  <c r="T42" i="3"/>
  <c r="T37" i="3"/>
  <c r="T36" i="3"/>
  <c r="T34" i="3"/>
  <c r="T33" i="3"/>
  <c r="T31" i="3"/>
  <c r="T30" i="3"/>
  <c r="T28" i="3"/>
  <c r="T27" i="3"/>
  <c r="U38" i="51" l="1"/>
  <c r="U28" i="1"/>
  <c r="U57" i="1"/>
  <c r="U41" i="1"/>
  <c r="U40" i="61"/>
  <c r="E7" i="61" s="1"/>
  <c r="E7" i="57"/>
  <c r="U46" i="54"/>
  <c r="E7" i="54" s="1"/>
  <c r="U39" i="3"/>
  <c r="U23" i="3" s="1"/>
  <c r="U38" i="73"/>
  <c r="E7" i="73" s="1"/>
  <c r="U38" i="72"/>
  <c r="E7" i="72" s="1"/>
  <c r="U38" i="69"/>
  <c r="E7" i="69" s="1"/>
  <c r="U40" i="64"/>
  <c r="U52" i="59"/>
  <c r="E7" i="59" s="1"/>
  <c r="U40" i="58"/>
  <c r="U40" i="57"/>
  <c r="U40" i="55"/>
  <c r="U42" i="53"/>
  <c r="U40" i="52"/>
  <c r="E7" i="52" s="1"/>
  <c r="E7" i="51"/>
  <c r="U38" i="71"/>
  <c r="E7" i="71" s="1"/>
  <c r="U40" i="67"/>
  <c r="E7" i="67" s="1"/>
  <c r="U38" i="65"/>
  <c r="E7" i="65" s="1"/>
  <c r="U27" i="3"/>
  <c r="U17" i="3" s="1"/>
  <c r="U42" i="3"/>
  <c r="U24" i="3" s="1"/>
  <c r="U28" i="73"/>
  <c r="U22" i="73"/>
  <c r="U28" i="71"/>
  <c r="U25" i="71"/>
  <c r="U18" i="71" s="1"/>
  <c r="U31" i="71"/>
  <c r="U20" i="71" s="1"/>
  <c r="U22" i="71"/>
  <c r="U17" i="71" s="1"/>
  <c r="U25" i="69"/>
  <c r="U18" i="69" s="1"/>
  <c r="U28" i="69"/>
  <c r="U27" i="67"/>
  <c r="U19" i="67" s="1"/>
  <c r="U30" i="67"/>
  <c r="U33" i="66"/>
  <c r="U22" i="66" s="1"/>
  <c r="U30" i="66"/>
  <c r="U27" i="66"/>
  <c r="U25" i="65"/>
  <c r="U18" i="65" s="1"/>
  <c r="U24" i="64"/>
  <c r="U17" i="64" s="1"/>
  <c r="U33" i="64"/>
  <c r="U35" i="59"/>
  <c r="U22" i="59" s="1"/>
  <c r="U29" i="59"/>
  <c r="U19" i="59" s="1"/>
  <c r="U32" i="59"/>
  <c r="U26" i="59"/>
  <c r="U17" i="59" s="1"/>
  <c r="U27" i="57"/>
  <c r="U19" i="57" s="1"/>
  <c r="U33" i="57"/>
  <c r="U22" i="57" s="1"/>
  <c r="U30" i="53"/>
  <c r="U22" i="53" s="1"/>
  <c r="U33" i="52"/>
  <c r="U26" i="51"/>
  <c r="U17" i="51" s="1"/>
  <c r="U29" i="51"/>
  <c r="U19" i="51" s="1"/>
  <c r="U32" i="51"/>
  <c r="U21" i="51" s="1"/>
  <c r="U27" i="53"/>
  <c r="U19" i="53" s="1"/>
  <c r="E7" i="3"/>
  <c r="U33" i="3"/>
  <c r="U31" i="65"/>
  <c r="U20" i="65" s="1"/>
  <c r="U27" i="64"/>
  <c r="U19" i="64" s="1"/>
  <c r="U33" i="61"/>
  <c r="U22" i="61" s="1"/>
  <c r="U27" i="52"/>
  <c r="U19" i="52" s="1"/>
  <c r="U28" i="72"/>
  <c r="U24" i="55"/>
  <c r="U17" i="55" s="1"/>
  <c r="U27" i="55"/>
  <c r="U19" i="55" s="1"/>
  <c r="U33" i="55"/>
  <c r="U28" i="54"/>
  <c r="U19" i="54" s="1"/>
  <c r="U31" i="73"/>
  <c r="U25" i="73"/>
  <c r="U31" i="72"/>
  <c r="U25" i="72"/>
  <c r="U22" i="72"/>
  <c r="U31" i="69"/>
  <c r="U20" i="69" s="1"/>
  <c r="U22" i="69"/>
  <c r="U17" i="69" s="1"/>
  <c r="U33" i="67"/>
  <c r="U24" i="67"/>
  <c r="U17" i="67" s="1"/>
  <c r="U24" i="66"/>
  <c r="U17" i="66" s="1"/>
  <c r="U28" i="65"/>
  <c r="U22" i="65"/>
  <c r="U17" i="65" s="1"/>
  <c r="U27" i="61"/>
  <c r="U19" i="61" s="1"/>
  <c r="U24" i="61"/>
  <c r="U17" i="61" s="1"/>
  <c r="U41" i="59"/>
  <c r="U38" i="59"/>
  <c r="U23" i="59" s="1"/>
  <c r="U27" i="58"/>
  <c r="U19" i="58" s="1"/>
  <c r="U33" i="58"/>
  <c r="U22" i="58" s="1"/>
  <c r="U24" i="58"/>
  <c r="U17" i="58" s="1"/>
  <c r="U24" i="57"/>
  <c r="U17" i="57" s="1"/>
  <c r="U37" i="54"/>
  <c r="U23" i="54" s="1"/>
  <c r="U34" i="54"/>
  <c r="U22" i="54" s="1"/>
  <c r="U25" i="54"/>
  <c r="U17" i="54" s="1"/>
  <c r="U33" i="53"/>
  <c r="U24" i="53"/>
  <c r="U17" i="53" s="1"/>
  <c r="U30" i="52"/>
  <c r="U22" i="52" s="1"/>
  <c r="U24" i="52"/>
  <c r="U17" i="52" s="1"/>
  <c r="U30" i="3"/>
  <c r="U19" i="3" s="1"/>
  <c r="U36" i="3"/>
  <c r="U21" i="3" s="1"/>
</calcChain>
</file>

<file path=xl/sharedStrings.xml><?xml version="1.0" encoding="utf-8"?>
<sst xmlns="http://schemas.openxmlformats.org/spreadsheetml/2006/main" count="6283" uniqueCount="1165">
  <si>
    <t>Nombre del Programa</t>
  </si>
  <si>
    <t>Unidad responsable</t>
  </si>
  <si>
    <t>Costo total del programa</t>
  </si>
  <si>
    <t>Clasificación funcional</t>
  </si>
  <si>
    <t>Finalidad</t>
  </si>
  <si>
    <t>Desarrollo social</t>
  </si>
  <si>
    <t>Función</t>
  </si>
  <si>
    <t>Subfunción</t>
  </si>
  <si>
    <t>Actividad institucional</t>
  </si>
  <si>
    <t>Datos de vinculación al Plan de Desarrollo Estatal</t>
  </si>
  <si>
    <t>Datos de vinculación al Plan Municipal de Desarrollo</t>
  </si>
  <si>
    <t>Línea estratégica</t>
  </si>
  <si>
    <t>Resumen narrativo</t>
  </si>
  <si>
    <t>Fin</t>
  </si>
  <si>
    <t>Indicador</t>
  </si>
  <si>
    <t>Frecuencia de medición</t>
  </si>
  <si>
    <t xml:space="preserve">U. de medida </t>
  </si>
  <si>
    <t>Tipo de indicador</t>
  </si>
  <si>
    <t xml:space="preserve">Dimensión </t>
  </si>
  <si>
    <t>Método de calculo</t>
  </si>
  <si>
    <t>Meta</t>
  </si>
  <si>
    <t>Anual</t>
  </si>
  <si>
    <t>Porcentaje</t>
  </si>
  <si>
    <t>Estratégico</t>
  </si>
  <si>
    <t>Eficiencia</t>
  </si>
  <si>
    <t>(V1/V2 X100)</t>
  </si>
  <si>
    <t>Variables</t>
  </si>
  <si>
    <t>Nombre</t>
  </si>
  <si>
    <t>U. de M.</t>
  </si>
  <si>
    <t>Programado</t>
  </si>
  <si>
    <t>Ene</t>
  </si>
  <si>
    <t>Feb</t>
  </si>
  <si>
    <t>Mar</t>
  </si>
  <si>
    <t>Abr</t>
  </si>
  <si>
    <t>May</t>
  </si>
  <si>
    <t>Jun</t>
  </si>
  <si>
    <t>Jul</t>
  </si>
  <si>
    <t>Ago</t>
  </si>
  <si>
    <t>Sep</t>
  </si>
  <si>
    <t>Oct</t>
  </si>
  <si>
    <t>Nov</t>
  </si>
  <si>
    <t>Dic</t>
  </si>
  <si>
    <t>Total</t>
  </si>
  <si>
    <t>Porcentaje de cumplimiento</t>
  </si>
  <si>
    <t>Variable 1</t>
  </si>
  <si>
    <t>Variable 2</t>
  </si>
  <si>
    <t>Realizado</t>
  </si>
  <si>
    <t>Propósito</t>
  </si>
  <si>
    <t>Incrementar el desarrollo y el bienestar de la sociedad.</t>
  </si>
  <si>
    <t>Eficacia</t>
  </si>
  <si>
    <t>Componente 1</t>
  </si>
  <si>
    <t>Actividades</t>
  </si>
  <si>
    <t>Componentes</t>
  </si>
  <si>
    <t>Programado/realizado</t>
  </si>
  <si>
    <t>Reporte</t>
  </si>
  <si>
    <t>Presupuesto Basado en Resultados</t>
  </si>
  <si>
    <t xml:space="preserve">Programas para el Desarrollo Social </t>
  </si>
  <si>
    <t>Dirección de Desarrollo Social</t>
  </si>
  <si>
    <t>Programas sociales</t>
  </si>
  <si>
    <t>Programas del gobierno federal</t>
  </si>
  <si>
    <t>Entrega de apoyo de Programas de Sedesol Federal</t>
  </si>
  <si>
    <t>VII.3. Guerrero Socialmente Comprometido  -Fortalecer la asistencia social a grupos vulnerables</t>
  </si>
  <si>
    <t xml:space="preserve"> EJE 1 Ayutla con Calidad de Vida</t>
  </si>
  <si>
    <t xml:space="preserve">Contribuir al desarrollo integral del municipio a través de la implementación de los programas federales y de obras de infraestructura social </t>
  </si>
  <si>
    <t>Brindar apoyo logístico para el pago de apoyos de los programas federale</t>
  </si>
  <si>
    <t>semestral</t>
  </si>
  <si>
    <t>Gestión</t>
  </si>
  <si>
    <t>TA=NE/NA*100</t>
  </si>
  <si>
    <t>Porcentaje de Entrega de apoyo del Programas federales (TA=Total de apoyoI)</t>
  </si>
  <si>
    <t>Nivel de cumplimientos de las acciones</t>
  </si>
  <si>
    <t>mensual</t>
  </si>
  <si>
    <t>Registro de Seguros para Jefas de Familia</t>
  </si>
  <si>
    <t>Entrega de apoyo del Programa Prospera</t>
  </si>
  <si>
    <t>Entrega de apoyo a adultos mayores del programa 65 y mas</t>
  </si>
  <si>
    <t>Seguimiento a la operación de los comedores comunitarios con la SEDESOL federal</t>
  </si>
  <si>
    <t>Registro</t>
  </si>
  <si>
    <t>Apoyo logístico</t>
  </si>
  <si>
    <t>Total de acciones realizadas</t>
  </si>
  <si>
    <t>Total de acciones programadas</t>
  </si>
  <si>
    <t>acción</t>
  </si>
  <si>
    <t xml:space="preserve">entregas </t>
  </si>
  <si>
    <t>Número de entrega de apoyos bimestral de prospera y 65 y mas</t>
  </si>
  <si>
    <t>Participación del área con la logistica para la entrega</t>
  </si>
  <si>
    <t>Total de apoyos entregados</t>
  </si>
  <si>
    <t>Total de logística aportada</t>
  </si>
  <si>
    <t>Porcentaje de apoyos realizados</t>
  </si>
  <si>
    <t xml:space="preserve"> Se emprenderán acciones encaminadas a mejorar las condiciones de vida de las personas con carencias sociales a través de los programas federales Prospera y 65 y mas</t>
  </si>
  <si>
    <t>H. Ayuntamiento Municipal de Copala, Gro.</t>
  </si>
  <si>
    <t>NIVEL</t>
  </si>
  <si>
    <t>FIN</t>
  </si>
  <si>
    <t>COMPONENTES</t>
  </si>
  <si>
    <t>RESUMEN NARRATIVO</t>
  </si>
  <si>
    <t>INDICADORES</t>
  </si>
  <si>
    <t>DIMENSIÓN</t>
  </si>
  <si>
    <t>EFICACIA</t>
  </si>
  <si>
    <t>ANUAL</t>
  </si>
  <si>
    <t>SEMESTRAL</t>
  </si>
  <si>
    <t>TRIMESTRAL</t>
  </si>
  <si>
    <t>ACTTIVIDADES</t>
  </si>
  <si>
    <t>META</t>
  </si>
  <si>
    <t>MATRIZ DE INDICADORES</t>
  </si>
  <si>
    <t>TIPO DE INDICADOR</t>
  </si>
  <si>
    <t>GESTION</t>
  </si>
  <si>
    <t>ENE</t>
  </si>
  <si>
    <t>FEB</t>
  </si>
  <si>
    <t>MAR</t>
  </si>
  <si>
    <t>ABRIL</t>
  </si>
  <si>
    <t>MAYO</t>
  </si>
  <si>
    <t>JUNIO</t>
  </si>
  <si>
    <t>JULIO</t>
  </si>
  <si>
    <t>AGOS</t>
  </si>
  <si>
    <t>SEP</t>
  </si>
  <si>
    <t>OCT</t>
  </si>
  <si>
    <t>NOV</t>
  </si>
  <si>
    <t>DIC</t>
  </si>
  <si>
    <t>BENEFICIARIOS</t>
  </si>
  <si>
    <t>TOTAL</t>
  </si>
  <si>
    <t xml:space="preserve">1 GOBIERNO </t>
  </si>
  <si>
    <t>1.3 COORDINACION DE LA POLITICA DE GOBIERNO</t>
  </si>
  <si>
    <t>1.3.1 PRESIDENCIA / GUBERNATURA</t>
  </si>
  <si>
    <t>EFICIENCIA</t>
  </si>
  <si>
    <t>1.5. ASUNTOS FINANCIEROS Y HACENDARIOS</t>
  </si>
  <si>
    <t>CAPACITACIONES</t>
  </si>
  <si>
    <t>2 DESARROLLO SOCIAL</t>
  </si>
  <si>
    <t>TOTAL DE CIUDADANOS</t>
  </si>
  <si>
    <t>ECONOMÍA</t>
  </si>
  <si>
    <t>PORCENTAJE DE CAPACITACIONES REALIZADAS.</t>
  </si>
  <si>
    <t>2.3. SALUD</t>
  </si>
  <si>
    <t>PROGRAMAS</t>
  </si>
  <si>
    <t>CIUDADANOS</t>
  </si>
  <si>
    <t>1. GOBIERNO</t>
  </si>
  <si>
    <t>2. DESARROLLO SOCIAL</t>
  </si>
  <si>
    <t>VISITAS</t>
  </si>
  <si>
    <t>PRESUPUESTO BASADO EN RESULTADOS</t>
  </si>
  <si>
    <t>NOMBRE DEL PROGRAMA:</t>
  </si>
  <si>
    <t>UNIDAD RESPONSABLE:</t>
  </si>
  <si>
    <t>PRESIDENCIA MUNICIPAL</t>
  </si>
  <si>
    <t>CLASIFICACIÓN FUNCIONAL</t>
  </si>
  <si>
    <t>FINALIDAD</t>
  </si>
  <si>
    <t>FUNCIÓN</t>
  </si>
  <si>
    <t>SUBFUNCIÓN</t>
  </si>
  <si>
    <t>DATOS DE VINCULACIÓN AL PLAN  DE DESARROLLO ESTATAL</t>
  </si>
  <si>
    <t>NOMBRE</t>
  </si>
  <si>
    <t>PORCENTAJE DE CUMPLIMIENTO</t>
  </si>
  <si>
    <t>ACTIVIDADES</t>
  </si>
  <si>
    <t>COMPONENTE 1</t>
  </si>
  <si>
    <t>LLEVAR A CABO VISITAS DE TRABAJO A LAS COMISARIAS DEL MUNICIPIO.</t>
  </si>
  <si>
    <t>PORCENTAJE DE ENCUESTAS DE EVALUACIÓN REALIZADAS.</t>
  </si>
  <si>
    <t>PORCENTAJE DE AUDIENCIAS REALIZADAS.</t>
  </si>
  <si>
    <t>PORCENTAJE DE VISITAS DE TRABAJO REALIZADAS.</t>
  </si>
  <si>
    <t>PLAN DE TRABAJO -PRESIDENCIA</t>
  </si>
  <si>
    <t>FRECUENCIA DE MEDICIÓN</t>
  </si>
  <si>
    <t>POBLACIÓN</t>
  </si>
  <si>
    <t>SESIONES</t>
  </si>
  <si>
    <t>ÓRGANO DE CONTROL INTERNO</t>
  </si>
  <si>
    <t>1.3.4. FUNCIÓN PÚBLICA</t>
  </si>
  <si>
    <t>1.3 COORDINACIÓN DE LA POLITICA DE GOBIERNO</t>
  </si>
  <si>
    <t>GESTIÓN</t>
  </si>
  <si>
    <t>ESTRATÉGICO</t>
  </si>
  <si>
    <t>PLAN DE TRABAJO- ÓRGANO DE CONTROL INTERNO</t>
  </si>
  <si>
    <t>CONTROL DE ACTIVIDADES.- ÓRGANO DE CONTROL INTERNO</t>
  </si>
  <si>
    <t xml:space="preserve">AUDITORÍAS REALIZADAS  </t>
  </si>
  <si>
    <t xml:space="preserve">TOTAL DE AUDITORÍAS PENDIENTES </t>
  </si>
  <si>
    <t>VIGILAR Y EVALUAR EL CUMPLIMIENTO DE TODAS LAS ÁREAS DE LA ADMINISTRACIÓN MUNICIPAL EN MATERIA DE PLANEACIÓN, INGRESOS E INVERSIÓN.</t>
  </si>
  <si>
    <t>1.7. ASUNTOS DE ORDEN PÚBLICO Y DE SEGURIDAD INTERIOR.</t>
  </si>
  <si>
    <t>1.7.3. OTROS ASUNTOS DE ORDEN PÚBLICO Y SEGURIDAD.</t>
  </si>
  <si>
    <t>PORCENTAJE DE SESIONES ABIERTAS REALIZADAS.</t>
  </si>
  <si>
    <t>CURSOS</t>
  </si>
  <si>
    <t xml:space="preserve">CAMPAÑAS </t>
  </si>
  <si>
    <t xml:space="preserve">CURSOS </t>
  </si>
  <si>
    <t>CAMPAÑAS</t>
  </si>
  <si>
    <t xml:space="preserve">SUPERVISIONES REALIZADAS </t>
  </si>
  <si>
    <t>ASUNTOS LEGALES</t>
  </si>
  <si>
    <t xml:space="preserve">REUNIONES </t>
  </si>
  <si>
    <t>ATENDER Y RESOLVER LOS  ASUNTOS LEGALES DEL H. AYUNTAMIENTO MUNICIPAL.</t>
  </si>
  <si>
    <t>1.3. COORDINACIÓN DE LA POLITICA DE GOBIERNO</t>
  </si>
  <si>
    <t>APOYOS Y PROGRAMAS GESTIONADOS</t>
  </si>
  <si>
    <t>PORCENTAJE DE APOYOS Y PROGRAMAS GESTIONADOS.</t>
  </si>
  <si>
    <t>INFORMES DE ACTIVIDADES –REGIDURÍA</t>
  </si>
  <si>
    <t>REUNIONES DE TRABAJO - REGIDURÍA</t>
  </si>
  <si>
    <t>CONTROL DE GESTIONES- REGIDURÍA</t>
  </si>
  <si>
    <t xml:space="preserve">PROPUESTAS REALIZADAS </t>
  </si>
  <si>
    <t xml:space="preserve">PROPUESTAS </t>
  </si>
  <si>
    <t>APOYOS Y PROGRAMAS</t>
  </si>
  <si>
    <t>GESTIONAR APOYOS Y PROGRAMAS A BENEFICIO DE LOS CIUDADANOS DE XOCHIHUEHUETLAN.</t>
  </si>
  <si>
    <t>PORCENTAJE DE PRESUPUESTO DISTRIBUIDO.</t>
  </si>
  <si>
    <t xml:space="preserve">INGRESOS RECAUDADOS </t>
  </si>
  <si>
    <t>TOTAL DE INGRESOS</t>
  </si>
  <si>
    <t xml:space="preserve">INGRESOS </t>
  </si>
  <si>
    <t xml:space="preserve">PROGRAMAS </t>
  </si>
  <si>
    <t>1.8. OTROS SERVICIOS GENERALES</t>
  </si>
  <si>
    <t>1.8.1. SERVICIOS REGISTRALES, ADMINISTRATIVOS Y PATRIMONIALES</t>
  </si>
  <si>
    <t>LOS HABITANTES DEL MUNICIPIO DE XOCHIHUEHUETLAN ESTÁN SATISFECHOS CON EL BUEN FUNCIONAMIENTO DEL ÁREA.</t>
  </si>
  <si>
    <t>REUNIONES DE TRABAJO - CATASTRO</t>
  </si>
  <si>
    <t xml:space="preserve">ACTUALIZACIÓN DEL PADRÓN FISCAL </t>
  </si>
  <si>
    <t xml:space="preserve">CAPACITACIONES </t>
  </si>
  <si>
    <t>PROMOVER CAMPAÑAS DE REGISTROS Y ACTAS DE NACIMIENTO EN LA LOCALIDADES DEL MUNICIPIO.</t>
  </si>
  <si>
    <t>2.6. PROTECCIÓN SOCIAL</t>
  </si>
  <si>
    <t>2.6.3. FAMILIA E HIJOS.</t>
  </si>
  <si>
    <t>CONTROL DE GESTIONES – DIF MUNICIPAL</t>
  </si>
  <si>
    <t xml:space="preserve">DESPENSAS ENTREGADAS </t>
  </si>
  <si>
    <t>COMEDORES COMUNITARIOS</t>
  </si>
  <si>
    <t xml:space="preserve">TOTAL DE PERSONAS </t>
  </si>
  <si>
    <t>DESPENSAS</t>
  </si>
  <si>
    <t>GESTIONAR CURSOS DE RECREACCIÓN PARA LOS ADULTOS MAYORES EN SITUACIONES VULNERABLES.</t>
  </si>
  <si>
    <t>GESTIONAR COMEDORES COMUNITARIOS A BENEFICIO DE LOS CIUDADANOS DE XOCHIHUEHUETLAN.</t>
  </si>
  <si>
    <t>APOYOS</t>
  </si>
  <si>
    <t>2.4. RECREACIÓN, CULTURA Y OTRAS MANIFESTACIONES SOCIALES.</t>
  </si>
  <si>
    <t xml:space="preserve">INFORMACIÓN </t>
  </si>
  <si>
    <t xml:space="preserve">SOLICITUDES </t>
  </si>
  <si>
    <t>DIRECCIÓN DE OBRAS PÚBLICAS</t>
  </si>
  <si>
    <t>2.2. VIVIENDA Y SERVICIOS A LA COMUNIDAD.</t>
  </si>
  <si>
    <t xml:space="preserve">TOTAL DE OBRAS  </t>
  </si>
  <si>
    <t xml:space="preserve">OBRAS </t>
  </si>
  <si>
    <t xml:space="preserve">MANTENIMIENTO </t>
  </si>
  <si>
    <t>COORDINAR Y SUPERVISAR LA EJECUCIÓN DE OBRAS PÚBLICAS.</t>
  </si>
  <si>
    <t>DIRECCIÓN DE SEGURIDAD PÚBLICA</t>
  </si>
  <si>
    <t xml:space="preserve">POBLACIÓN </t>
  </si>
  <si>
    <t>ENCUESTAS</t>
  </si>
  <si>
    <t>REUNIONES DE TRABAJO -DIRECCIÓN DE TRÁNSITO Y VIALIDAD</t>
  </si>
  <si>
    <t>POBLACIÓN CON CULTURA VIAL</t>
  </si>
  <si>
    <t>TOTAL DE POBLACIÓN</t>
  </si>
  <si>
    <t>TOTAL DE PERSONAL</t>
  </si>
  <si>
    <t>AUDIENCIAS</t>
  </si>
  <si>
    <t>MANTENIMIENTO</t>
  </si>
  <si>
    <t>DIRECCIÓN DE SALUD</t>
  </si>
  <si>
    <t>PORCENTAJE DE ENFERMEDADES CONTROLADAS.</t>
  </si>
  <si>
    <t>REUNIONES DE TRABAJO  –PLANTA TRATADORA DE AGUA</t>
  </si>
  <si>
    <t>CONTROL DE GESTIONES  –PLANTA TRATADORA DE AGUA</t>
  </si>
  <si>
    <t xml:space="preserve">TOTAL DE HABITANTES </t>
  </si>
  <si>
    <t xml:space="preserve">HABITANTES </t>
  </si>
  <si>
    <t>PORCENTAJE DE ESPACIOS RECREATIVOS IMPLEMENTADOS.</t>
  </si>
  <si>
    <t>PORCENTAJE DE PADRES DE FAMILIA Y MAESTROS QUE PARTICIPAN.</t>
  </si>
  <si>
    <t>PORCENTAJE DE CAMPAÑAS REALIZADAS EN EL MUNICIPIO.</t>
  </si>
  <si>
    <t>CONTROL DE GESTIONES-PREVENCIÓN DEL DELITO</t>
  </si>
  <si>
    <t>REUNIONES ESCOLARES-PREVENCIÓN DEL DELITO</t>
  </si>
  <si>
    <t>CONTROL DE CAMPAÑAS -PREVENCIÓN DEL DELITO</t>
  </si>
  <si>
    <t>DIRECCIÓN DE EVALUACIÓN AL DESEMPEÑO</t>
  </si>
  <si>
    <t>ARCHIVO DE INFORMACIÓN –EVALUACIÓN AL DESEMPEÑO</t>
  </si>
  <si>
    <t>UNIDADES EVALUADAS-EVALUACIÓN AL DESEMPEÑO</t>
  </si>
  <si>
    <t>CONTROL DE CAPACITACIONES–EVALUACIÓN AL DESEMPEÑO</t>
  </si>
  <si>
    <t xml:space="preserve">TOTAL DE CAPACITACIONES PLANEADAS   </t>
  </si>
  <si>
    <t>ELABORAR EL PRESUPUESTO BASADO EN RESULTADOS.</t>
  </si>
  <si>
    <t>DIRECCIÓN DE TRANSPARENCIA</t>
  </si>
  <si>
    <t xml:space="preserve">TOTAL DE ÁREAS OBLIGADAS A TRANSPARENTAR SU INFORMACIÓN  </t>
  </si>
  <si>
    <t xml:space="preserve">ÁREAS </t>
  </si>
  <si>
    <t>SOLICITAR Y RECABAR INFORMACIÓN PÚBLICA DE LAS ÁREAS PARA SU PUBLICACIÓN EN EL PORTAL OFICIAL DEL MUNICIPIO.</t>
  </si>
  <si>
    <t>LAS INSTITUCIONES PARTICIPANTES DEL AYUNTAMIENTO DE XOCHIHUEHUETLÁN SON:</t>
  </si>
  <si>
    <t xml:space="preserve">PRESIDENCIA </t>
  </si>
  <si>
    <t xml:space="preserve">ÓRGANO DE CONTROL INTERNO </t>
  </si>
  <si>
    <t xml:space="preserve">SECRETARIA GENERAL </t>
  </si>
  <si>
    <t>SINDICATURA MUNICIPAL</t>
  </si>
  <si>
    <t xml:space="preserve">REGIDURÍAS </t>
  </si>
  <si>
    <t xml:space="preserve">TESORERÍA </t>
  </si>
  <si>
    <t xml:space="preserve">DIRECCIÓN DE CATASTRO </t>
  </si>
  <si>
    <t xml:space="preserve">DIRECCIÓN DEL DIF MUNICIPAL </t>
  </si>
  <si>
    <t xml:space="preserve">DIRECCIÓN DE DESARROLLO RURAL </t>
  </si>
  <si>
    <t xml:space="preserve">DIRECCIÓN DE OBRAS PÚBLICAS </t>
  </si>
  <si>
    <t>DIRECCIÓN DE SEGURIDAD PUBLICA</t>
  </si>
  <si>
    <t>DIRECCIÓN DE TRÁNSITO Y VIALIDAD</t>
  </si>
  <si>
    <t xml:space="preserve">DIRECCIÓN DE SALUD </t>
  </si>
  <si>
    <t xml:space="preserve">DIRECCIÓN DE EVALUACIÓN AL DESEMPEÑO </t>
  </si>
  <si>
    <t>H. AYUNTAMIENTO DE XOCHIHUEHUETLAN, GRO.</t>
  </si>
  <si>
    <t>H. AYUNTAMIENTO MUNICIPAL CONSTITUCIONAL DE XOCHIHUHUETLAN, GRO.</t>
  </si>
  <si>
    <t>INTRODUCCIÓN</t>
  </si>
  <si>
    <t>GENERO CONTABLE</t>
  </si>
  <si>
    <t>UNIDAD DE MEDIDA</t>
  </si>
  <si>
    <t>ECONOMIA</t>
  </si>
  <si>
    <t>HABITANTES</t>
  </si>
  <si>
    <t>OBRAS</t>
  </si>
  <si>
    <t>INFORME DE ACTIVIDADES-PRESIDENCIA</t>
  </si>
  <si>
    <t xml:space="preserve"> </t>
  </si>
  <si>
    <t>ESTADOS FINANCIEROS</t>
  </si>
  <si>
    <t xml:space="preserve">ATENCIONES A CIUDADANOS   </t>
  </si>
  <si>
    <t xml:space="preserve">ATENCIONES </t>
  </si>
  <si>
    <t>PERSONAL</t>
  </si>
  <si>
    <t>PERSONAL CAPACITADO</t>
  </si>
  <si>
    <t xml:space="preserve">SESIONES </t>
  </si>
  <si>
    <t>COMPONENTE</t>
  </si>
  <si>
    <t>GESTIONES</t>
  </si>
  <si>
    <t>SUPERVISIONES</t>
  </si>
  <si>
    <t>DEPARTAMENTOS</t>
  </si>
  <si>
    <t>TOTAL DE INVENTARIOS PROGRAMADOS</t>
  </si>
  <si>
    <t xml:space="preserve">INVENTARIOS </t>
  </si>
  <si>
    <t xml:space="preserve">TOTAL DE CIUDADANOS </t>
  </si>
  <si>
    <t>CARTOGRAFÍA</t>
  </si>
  <si>
    <t xml:space="preserve">HABITANTES SATISFECHOS </t>
  </si>
  <si>
    <t>PADRÓN FISCAL</t>
  </si>
  <si>
    <t xml:space="preserve">PERSONAS BENEFICIADAS </t>
  </si>
  <si>
    <t>PERSONAS</t>
  </si>
  <si>
    <t>TOTAL DE DESPENSAS PENDIENTES</t>
  </si>
  <si>
    <t xml:space="preserve">DESPENSAS  </t>
  </si>
  <si>
    <t>TOTAL HABITANTES</t>
  </si>
  <si>
    <t xml:space="preserve">EXPEDIENTES TÉCNICOS INTEGRADOS    </t>
  </si>
  <si>
    <t xml:space="preserve">TOTAL DE EXPEDIENTES TÉCNICOS </t>
  </si>
  <si>
    <t>EXPEDIENTES TÉCNICOS</t>
  </si>
  <si>
    <t xml:space="preserve">HABITANTES SATISFECHOS  </t>
  </si>
  <si>
    <t>TOTAL DE HABITANTES</t>
  </si>
  <si>
    <t xml:space="preserve">RIESGOS </t>
  </si>
  <si>
    <t>HABITANTE</t>
  </si>
  <si>
    <t>HABITANTES CON ACCESO A LA SALUD</t>
  </si>
  <si>
    <t xml:space="preserve">CAPACITACIONES DE TRABAJO –PLANTA TRATADORA DE AGUA  </t>
  </si>
  <si>
    <t xml:space="preserve">HABITANTES SATISFECHOS   </t>
  </si>
  <si>
    <t xml:space="preserve">TOTAL DE HABITANTES   </t>
  </si>
  <si>
    <t xml:space="preserve">CAPACITACIONES IMPARTIDAS </t>
  </si>
  <si>
    <t xml:space="preserve">ESPACIOS RECREATIVOS IMPLEMENTADOS </t>
  </si>
  <si>
    <t xml:space="preserve">ESPACIOS RECREATIVOS </t>
  </si>
  <si>
    <t xml:space="preserve">TOTAL DE PADRES DE FAMILIA Y MAESTROS </t>
  </si>
  <si>
    <t>PORCENTAJE DE CAPACITACIONES REALIZADAS PARA LA ELABORACIÓN DEL PBR.</t>
  </si>
  <si>
    <t xml:space="preserve">UNIDADES </t>
  </si>
  <si>
    <t xml:space="preserve">TOTAL DE FUNCIONARIOS </t>
  </si>
  <si>
    <t xml:space="preserve">FUNCIONARIOS </t>
  </si>
  <si>
    <t>CUIDADANOS CONFORMES CON EL DESEMPEÑO DE FUNCIONARIOS</t>
  </si>
  <si>
    <t>FUENTE DE RECURSOS: Ramo 28 Participaciones a entedidades Federales y Municipios.</t>
  </si>
  <si>
    <t>EL DEPARTAMENTO DE CONTRALORÍA DA BUENA ATENCIÓN Y ES EFICIENTE.</t>
  </si>
  <si>
    <t>PORCENTAJE DE LOS RECURSOS FINANCIEROS ADMINISTRADOS CORRECTAMENTE.</t>
  </si>
  <si>
    <t>PORCENTAJE DE AUDITORÍAS Y EVALUACIONES REALIZADAS</t>
  </si>
  <si>
    <t>1.3 COORDINACIÓN DE LA POLITÍCA DE GOBIERNO</t>
  </si>
  <si>
    <t>1.3.2 POLÍTICA INTERIOR</t>
  </si>
  <si>
    <t>1.3.5 ASUNTOS JURÍDICOS</t>
  </si>
  <si>
    <t>LOS DISTINTOS DEPARTAMENTOS DEL H.AYUNTAMIENTO ADMINISTRAN SU PRESUPUESTO PARA EL LOGRO DE SUS OBJETIVOS.</t>
  </si>
  <si>
    <t>PORCENTAJE DE ACTIVIDADES EJECUTADAS CON LA DISTRIBUCIÓN DE RECURSOS.</t>
  </si>
  <si>
    <t>1.8 OTROS SERVICIOS GENERALES</t>
  </si>
  <si>
    <t>1.8.1 SERVICIO REGISTRALES, ADMINISTRATIVOS Y PATRIMONIALES</t>
  </si>
  <si>
    <t>(TOTAL DE INVENTARIOS REALIZADOS/TOTAL DE INVENTARIOS PROGRAMADOS) X100</t>
  </si>
  <si>
    <t>CONTROL DE APOYOS– DIF MUNICIPAL</t>
  </si>
  <si>
    <t>2.4.2 CULTURA</t>
  </si>
  <si>
    <t>2.2.2 DESARROLLO COMUNITARIO</t>
  </si>
  <si>
    <t>EL PERSONAL ENCARGADO CONCLUYE LAS OBRAS E INTEGRAN EXPEDIENTES TÉCNICOS.</t>
  </si>
  <si>
    <t>INTEGRACIÓN DE EXPEDIENTES TÉCNICOS MEJORANDO LA SUPERVISIÓN DE OBRAS PÚBLICAS PROPORCIONADAS.</t>
  </si>
  <si>
    <t>CAPACITACIONES A ELEMENTOS DE SEGURIDAD PÚBLICA BENEFICIANDO A LA SOCIEDAD.</t>
  </si>
  <si>
    <t>PORCENTAJE DE ELEMENTOS DE LA POLICÍA BIEN EQUIPADOS.</t>
  </si>
  <si>
    <t>1.7.3 OTROS ASUNTOS DE ORDEN PÚBLICO Y SEGURIDAD</t>
  </si>
  <si>
    <t>PORCENTAJE DE HABITANTES QUE RECIBEN BUEN SERVICIO DE TRÁNSITO Y ORDEN VIAL.</t>
  </si>
  <si>
    <t xml:space="preserve">PORCENTAJE DE PERSONAL QUE BRINDA UN BUEN SERVICIO. </t>
  </si>
  <si>
    <t>PORCENTAJE DE POBLACIÓN QUE RESPETA LAS REGLAS DE TRÁNSITO Y TENIENDO UNA CULTURA VIAL.</t>
  </si>
  <si>
    <t>(RIESGOS PREVENIDOS/TOTAL DE RIESGOS)X100</t>
  </si>
  <si>
    <t xml:space="preserve">(POBLACIÓN ASESORADA/TOTAL DE POBLACIÓN)X100 </t>
  </si>
  <si>
    <t>(CAPACITACIONES EFECTUADAS/TOTAL DE CAPACITACIONES PROGRAMADAS)X100</t>
  </si>
  <si>
    <t>2.1 PROTECCION AMBIENTAL</t>
  </si>
  <si>
    <t>(CAMPAÑAS DE SALUD REALIZADAS/TOTAL DE CAMPAÑAS DE SALUD PROGRAMADAS)X100</t>
  </si>
  <si>
    <t>(HABITANTES CON ACCESO A LA SALUD/TOTAL HABITANTES)X100</t>
  </si>
  <si>
    <t>CONTROLAR LAS ENFERMEDADES MEDIANTE EL BUEN FUNCIONAMIENTO DE LA PLANTA TRATADORA DE AGUA.</t>
  </si>
  <si>
    <t>CAPACITACIONES ESPECIALIZADAS EN USO DE LA  PLANTA TRATADORA CONTRLANDO POSIBLES ENFERMEDADES QUE SE PRESENTEN.</t>
  </si>
  <si>
    <t xml:space="preserve">PORCENTAJE DE CAPACITACIONES PARA EL USO DE LA PLANTA TRATADORA DE AGUA. </t>
  </si>
  <si>
    <t xml:space="preserve"> (HABITANTES SATISFECHOS/TOTAL DE HABITANTES)X100</t>
  </si>
  <si>
    <t>(CAPACITACIONES IMPARTIDAS/TOTAL DE CAPACITACIONES PROGRAMADAS)X100</t>
  </si>
  <si>
    <t>(PROGRAMAS DE MANTENIMIENTO IMPLEMENTADOS/TOTAL DE PROGRAMAS DE MANTENIMIENTO PROGRAMADOS)X100</t>
  </si>
  <si>
    <t xml:space="preserve"> (ESPACIOS RECREATIVOS IMPLEMENTADOS/TOTAL DE ESPACIOS RECREATIVOS GESTIONADOS)X100</t>
  </si>
  <si>
    <t xml:space="preserve"> (PADRES DE FAMILIA Y MAESTROS PARTICIPANTES/TOTAL DE PADRES DE FAMILIA Y MAESTROS)X100</t>
  </si>
  <si>
    <t xml:space="preserve"> (CAMPAÑAS DE AUTOPROTECCIÓN REALIZADAS/TOTAL DE CAMPAÑAS DE AUTOPROTECCIÓN PROGRAMADAS)X100</t>
  </si>
  <si>
    <t>CAPACITACIONES REALIZADAS -PREVENCIÓN DEL DELITO</t>
  </si>
  <si>
    <t>1.8.5 OTROS.</t>
  </si>
  <si>
    <t>LAS UNIDADES ADMINISTRATIVAS DEL H. AYUNTAMIENTO SE EVALUAN PARA MEJORES RESULTADOS.</t>
  </si>
  <si>
    <t>PORCENTAJE DE UNIDADES ADMINISTRATIVAS EVALUADAS.</t>
  </si>
  <si>
    <t>(INFORMACIÓN DEL PLAN DE TRABAJO RECABADA/TOTAL DE INFORMACIÓN POR RECABAR)X100</t>
  </si>
  <si>
    <t xml:space="preserve"> (UNIDADES ADMINISTRATIVAS EVALUADAS/TOTAL DE UNIDADES ADMINISTRATIVAS)X100</t>
  </si>
  <si>
    <t xml:space="preserve"> (UNIDADES ADMINISTRATIVAS MEJOR DESEMPEÑADAS/TOTAL UNIDADES ADMINISTRATIVAS)X100</t>
  </si>
  <si>
    <t>(CAPACITACIONES REALIZADAS/TOTAL DE CAPACITACIONES PLANEADAS)X100</t>
  </si>
  <si>
    <t xml:space="preserve"> (FUNCIONARIOS QUE TRANSPARENTAN SU INFORMACIÓN/TOTAL DE FUNCIONARIOS)X100</t>
  </si>
  <si>
    <t>ACTIVIADES</t>
  </si>
  <si>
    <t>TOTAL DE ACTIVIDADES PROGRAMADAS</t>
  </si>
  <si>
    <t>ENCUESTAS DE EVALUACIÓN REALIZADAS</t>
  </si>
  <si>
    <t>SESIONES DE AUDIENCIA REALIZADAS</t>
  </si>
  <si>
    <t>TOTAL DE SESIONES DE AUDIENCIA PROGRAMADAS</t>
  </si>
  <si>
    <t>VISITAS DE TRABAJO REALIZADAS</t>
  </si>
  <si>
    <t>TOTAL DE VISITAS DE TRABAJO PROGRAMADAS</t>
  </si>
  <si>
    <t>ESTADOS FINANCIEROS DICTAMINADOS</t>
  </si>
  <si>
    <t>TOTAL DE ESTADOS FINANCIEROS</t>
  </si>
  <si>
    <t>RECURSOS FINANCIEROS ADMINISTRADOS CORRECTAMENTE</t>
  </si>
  <si>
    <t>TOTAL RECURSOS FINANCIEROS</t>
  </si>
  <si>
    <t>TOTAL DE CAPACITACIONES PROGRAMADAS</t>
  </si>
  <si>
    <t>RECURSOS FINANCIEROS</t>
  </si>
  <si>
    <t>TOTAL CAPACITACIONES GESTIONADAS</t>
  </si>
  <si>
    <t>SESIONES ABIERTAS REALIZADAS</t>
  </si>
  <si>
    <t>CIUDADANOS BENEFICIADOS</t>
  </si>
  <si>
    <t>TOTAL DE SUPERVISIONES PROGRAMADAS</t>
  </si>
  <si>
    <t>PROPUESTAS DE INFORMES REALIZADAS</t>
  </si>
  <si>
    <t>TOTAL DE PROPUESTAS DE INFORMES PROGRAMADAS</t>
  </si>
  <si>
    <t>REUNIONES DE TRABAJO REALIZADAS</t>
  </si>
  <si>
    <t>TOTAL DE REUNIONES PROGRAMADAS</t>
  </si>
  <si>
    <t>TOTAL DE PROPUESTAS</t>
  </si>
  <si>
    <t>TOTAL DE APOYOS Y PROGRAMAS EXISTENTES</t>
  </si>
  <si>
    <t>PROPUESTAS</t>
  </si>
  <si>
    <t>CAMPAÑAS PROMOVIDAS DE REGISTROS Y ACTAS DE NACIMIENTO</t>
  </si>
  <si>
    <t>TOTAL DE CAMPAÑAS CONTEMPLADAS</t>
  </si>
  <si>
    <t>TOTAL DE APOYOS GESTIONADOS</t>
  </si>
  <si>
    <t>CURSOS DE RECREACIÓN OTORGADOS</t>
  </si>
  <si>
    <t>TOTAL DE CURSOS DE RECREACIÓN GESTIONADOS</t>
  </si>
  <si>
    <t>COMEDORES COMUNITARIOS OTORGADOS</t>
  </si>
  <si>
    <t>OBRAS SUPERVISADAS</t>
  </si>
  <si>
    <t>TOTAL DE OBRAS POR EJECUTAR</t>
  </si>
  <si>
    <t>ELEMENTOS EQUIPADOS</t>
  </si>
  <si>
    <t>TOTAL DE ELEMENTOS</t>
  </si>
  <si>
    <t>ELEMENTOS QUE RECIBEN CAPACITACIONES</t>
  </si>
  <si>
    <t>TOTAL BENEFICIADOS</t>
  </si>
  <si>
    <t>ELEMENTOS</t>
  </si>
  <si>
    <t>REGLAMENTOS IMPLEMENTADOS</t>
  </si>
  <si>
    <t xml:space="preserve">REGLAMENTOS </t>
  </si>
  <si>
    <t>RIESGO PREVENIDOS</t>
  </si>
  <si>
    <t>TOTAL DE RIESGOS</t>
  </si>
  <si>
    <t>POBLACIÓN ASESORADA</t>
  </si>
  <si>
    <t>CAPACITACIONES EFECTUADAS</t>
  </si>
  <si>
    <t>CAMPAÑAS DE SALUD REALIZADAS</t>
  </si>
  <si>
    <t>TOTAL DE CAMPAÑAS DE SALUD PROGRAMADAS</t>
  </si>
  <si>
    <t>PROGRAMAS DE MANTENIMIENTO IMPLEMENTADOS</t>
  </si>
  <si>
    <t>TOTAL DE PROGRAMAS DE MANTENIMIENTO PROGRAMADOS</t>
  </si>
  <si>
    <t>TOTAL DE ESPACIOS RECREATIVOS GESTIONADOS</t>
  </si>
  <si>
    <t>PADRES DE FAMILIA Y MAESTROS PARTICIPANTES</t>
  </si>
  <si>
    <t>CAPACITACIONES IMPARTIDAS A LOS JOVENES</t>
  </si>
  <si>
    <t>TOTAL DE JOVENES</t>
  </si>
  <si>
    <t>TOTAL DE CAMPAÑAS DE AUTOPROTECCIÓN PROGRAMADAS</t>
  </si>
  <si>
    <t>INFORMACIÓN DEL PLAN DE TRABAJO RECABADA</t>
  </si>
  <si>
    <t>TOTAL DE INFORMACIÓN POR RECABAR</t>
  </si>
  <si>
    <t>UNIDADES ADMINISTRATIVAS EVALUADAS</t>
  </si>
  <si>
    <t>TOTAL DE UNIDADES ADMINISTRATIVAS</t>
  </si>
  <si>
    <t>UNIDADES ADMINISTRATIVAS MEJOR DESEMPEÑADAS</t>
  </si>
  <si>
    <t>FUNCIONARIOS QUE TRANSPARENTAN SU INFORMACIÓN</t>
  </si>
  <si>
    <t>(ÁREAS QUE TRANSPARENTAN SU INFORMACIÓN/TOTAL DE ÁREAS OBLIGADAS A TRANSPARENTAR SU INFORMACIÓN)X100</t>
  </si>
  <si>
    <t>ÁREAS QUE TRANSPARENTAN SU INFORMACIÓN</t>
  </si>
  <si>
    <t>PORCENTAJE DE CAMPAÑAS PROMOVIDAS DE REGISTROS Y ACTAS DE NACIMIENTO.</t>
  </si>
  <si>
    <t>REALIZAR SESIONES DE AUDIENCIA PÚBLICA, PARA RECIBIR PETICIONES Y PROPUESTAS DE LA COMUNIDAD.</t>
  </si>
  <si>
    <t>PORCENTAJE DE PERSONAS SATISFECHAS CON EL FUNCIONAMIENTO DE LA PRESIDENCIA.</t>
  </si>
  <si>
    <t>PORCENTAJE DEL MEJORAMIENTO DE LA ADMINISTRACIÓN PÚBLICA MUNICIPAL.</t>
  </si>
  <si>
    <t>CALENDARIZACIÓN</t>
  </si>
  <si>
    <t>DÍAS UTILIZADOS</t>
  </si>
  <si>
    <t>REALIZAR ENCUESTAS A LA POBLACIÓN PARA DETERMINAR EL DESEMPEÑO DEL PRESIDENTE MUNICIPAL.</t>
  </si>
  <si>
    <t>MÉTODO DE CÁLCULO</t>
  </si>
  <si>
    <t>MEDIOS DE VERIFICACIÓN</t>
  </si>
  <si>
    <t>AUDITORÍAS</t>
  </si>
  <si>
    <t>ÁREAS</t>
  </si>
  <si>
    <t xml:space="preserve">AUDITORÍAS </t>
  </si>
  <si>
    <t>SECRETARÍA GENERAL</t>
  </si>
  <si>
    <t>PROPÓSITO</t>
  </si>
  <si>
    <t>CONTROL DE CAPACITACIONES- SECRETARÍA GENERAL</t>
  </si>
  <si>
    <t>CONTROL DE GESTIONES- SECRETARÍA GENERAL</t>
  </si>
  <si>
    <t>MATRÍZ DE INDICADORES</t>
  </si>
  <si>
    <t>DATOS DE VINCULACIÓN AL PLAN MUNICIPAL DE DESARROLLO</t>
  </si>
  <si>
    <t>1.7.1. POLICÍA.</t>
  </si>
  <si>
    <t>REGIDURÍAS</t>
  </si>
  <si>
    <t>2.1.2 ADMINISTRACIÓN DE AGUA</t>
  </si>
  <si>
    <t>ACTIVIDADES  MEJORES EJECUTADAS DISTRIBUYENDO MEJOR RECURSOS FINANCIEROS.</t>
  </si>
  <si>
    <t>DISTRIBUIR LOS  PRESUPUESTOS A LOS DIFERENTES DEPARTAMENTOS CONFORME AL PRESUPUESTO DE EGRESOS.</t>
  </si>
  <si>
    <t>PORCENTAJE DE DEPARTAMENTOS QUE LOGRAN SUS OBJETIVOS CON LA CORRECTA ADMINISTRACIÓN DEL RECURSO.</t>
  </si>
  <si>
    <t>PORCENTAJE DE INVENTARIOS ACTUALIZADOS.</t>
  </si>
  <si>
    <t>PORCENTAJE DE ATENCIÓN A LOS CIUDADANOS.</t>
  </si>
  <si>
    <t>DIRECCIÓN DE CATASTRO</t>
  </si>
  <si>
    <t>PORCENTAJE DE HABITANTES SATISFECHOS.</t>
  </si>
  <si>
    <t>DIRECCIÓN DE REGISTRO CIVÍL</t>
  </si>
  <si>
    <t>LA POBLACIÓN DEL MUNICIPIO RECIBEN UNA MEJOR INFORMACIÓN ACERCA DE SUS REGISTROS.</t>
  </si>
  <si>
    <t>LIBRO DE REGISTRO -REGISTRO CIVÍL</t>
  </si>
  <si>
    <t>TRÁMITES REALIZADOS - REGISTRO CIVÍL</t>
  </si>
  <si>
    <t>CONTROL DE GESTIONES DE CAMPAÑAS - REGISTRO CIVÍL</t>
  </si>
  <si>
    <t>DIRECCIÓN DE PROTECCIÓN CIVÍL</t>
  </si>
  <si>
    <t>1.7.2. PROTECCIÓN CIVÍL.</t>
  </si>
  <si>
    <t>CONTROL DE RIESGOS - PROTECCIÓN CIVÍL</t>
  </si>
  <si>
    <t>REUNIÓN DE TRABAJO - PROTECCIÓN CIVÍL</t>
  </si>
  <si>
    <t>COORDINACIÓN DE CAPACITACIONES DE ELEMENTOS DE PROTECCIÓN CIVÍL EFECTUADAS PREVINIENDO SITUACIONES DE RIESGO.</t>
  </si>
  <si>
    <t>LOS HABITANTES DEL MUNICIPIO DE XOCHIHUEHUETLAN RECIBEN APOYO DE ASISTENCIA SOCIAL.</t>
  </si>
  <si>
    <t>OTORGAR APOYOS A LOS CIUDADANOS MEJORANDO SU CALIDAD DE VIDA.</t>
  </si>
  <si>
    <t>PORCENTAJE DE APOYOS OTORGADOS PARA LOS CIUDADANOS.</t>
  </si>
  <si>
    <t>PORCENTAJE DE PERSONAS BENEFICIADAS CON LOS APOYOS.</t>
  </si>
  <si>
    <t>PORCENTAJE DE POBLACIÓN QUE HA MEJORADO SU CALIDAD DE VIDA.</t>
  </si>
  <si>
    <t>PORCENTAJE DE DESPENSAS ENTREGADAS.</t>
  </si>
  <si>
    <t>PORCENTAJE DE INTEGRACIÓN DE EXPEDIENTES TÉCNICOS.</t>
  </si>
  <si>
    <t>PORCENTAJE DE OBRAS CONCLUIDAS.</t>
  </si>
  <si>
    <t>ELEMENTOS DE LA POLICÍA MUNICIPAL RECIBEN CAPACITACIONES CONSTANTES ASÍ COMO TAMBIÉN EQUIPO Y ARMAMENTO.</t>
  </si>
  <si>
    <t>PORCENTAJE DE LOS ELEMENTOS DE LA POLICÍA QUE RECIBEN CAPACITACIONES.</t>
  </si>
  <si>
    <t>PORCENTAJE DE POBLACIÓN QUE SE BENEFICIA CON LAS CAPACITACIONES DE LOS ELEMENTOS DE SEGURIDAD PÚBLICA.</t>
  </si>
  <si>
    <t xml:space="preserve">DIRECCIÓN DE TRÁNSITO Y VIALIDAD EN COORDINACIÓN CONTRIBUYENDO A UNA MEJOR CULTURA VIAL. </t>
  </si>
  <si>
    <t>LOS HABITANTES DEL MUNICIPIO RECIBEN BUEN SERVICIO DE TRÁNSITO Y ORDEN VIAL.</t>
  </si>
  <si>
    <t>PORCENTAJE DE REGLAMENTOS IMPLEMENTADOS.</t>
  </si>
  <si>
    <t>LOS HABITANTES DEL MUNICIPIO RECIBEN ASESORÍAS DE CÓMO ACTUAR EN SITUACIONES DE RIESGO PARA EVITAR MAYORES DAÑOS.</t>
  </si>
  <si>
    <t>PORCENTAJE DE RIESGOS PREVENIDOS.</t>
  </si>
  <si>
    <t>PORCENTAJE DE LA POBLACIÓN QUE RECIBIÓ ASESORÍAS DE PREVENCIÓN DE RIESGOS.</t>
  </si>
  <si>
    <t>PORCENTAJE DE CAPACITACIONES A  ELEMENTOS DE PROTECCIÓN CIVÍL EFECTUADAS.</t>
  </si>
  <si>
    <t>CONTRIBUIR A UNA SALUD DE CALIDAD MEDIANTE LA REALIZACIÓN DE CAMPAÑAS DE SALUD Y ADMINISTRACIÓN DE LOS MEDICAMENTOS.</t>
  </si>
  <si>
    <t>HABITANTES DEL MUNICIPIO RECIBEN UNA ATENCIÓN MEDICA DE CALIDAD.</t>
  </si>
  <si>
    <t xml:space="preserve">DIRECCIÓN DE SALUD Y SERVICIOS DE CALIDAD BENEFICIANDO CON UNA MEJOR ATENCIÓN MÉDICA A LOS CIUDADANOS. </t>
  </si>
  <si>
    <t>PORCENTAJE DE CAMPAÑAS DE SALUD REALIZADAS.</t>
  </si>
  <si>
    <t>PORCENTAJE DE HABITANTES CON ACCESO A SISTEMA DE SALUD.</t>
  </si>
  <si>
    <t>LOS HABITANTES DE MUNICIPIO RECIBEN MEJOR INFORMACIÓN.</t>
  </si>
  <si>
    <t>LOS PADRES DE FAMILIA Y MAESTROS CREAN UNA CULTURA DE PREVENCIÓN CON LOS ALUMNOS.</t>
  </si>
  <si>
    <t>CAPACITACIONES DE PREVENCIÓN DE DELITO Y PARTICIPACIÓN SOCIAL EJECUTADAS FAVORECIENDO A LOS JÓVENES.</t>
  </si>
  <si>
    <t>PORCENTAJE DE CAPACITACIONES DE PREVENCIÓN DE DELITO Y PARTICIPACIÓN SOCIAL IMPARTIDAS A LOS JÓVENES.</t>
  </si>
  <si>
    <t>(CAPACITACIONES IMPARTIDAS A LOS JÓVENES/TOTAL DE JÓVENES)X100</t>
  </si>
  <si>
    <t>UNIDADES ADMINISTRATIVAS EVALUADAS RELIAZANDO UN MEJOR DESEMPEÑO .</t>
  </si>
  <si>
    <t>PORCENTAJE DE UNIDADES MEJOR DESEMPEÑADAS CON LAS EVALUACIONES.</t>
  </si>
  <si>
    <t>LAS AUTORIDADES RINDEN CUENTAS EN TIEMPO Y FORMA DE FORMA TRANSPARENTE Y CON APEGO A LA LEY.</t>
  </si>
  <si>
    <t>LA DIRECCIÓN DE TRANSPARENCIA BRINDA UNA MEJOR ATENCIÓN A LOS CIUDADANOS CAPACITANDO A LOS FUNCIONARIOS.</t>
  </si>
  <si>
    <t>PORCENTAJE DE SOLICITUDES DE INFORMACION ATENDIDAS.</t>
  </si>
  <si>
    <t>PORCENTAJE DE FUNCIONARIOS PÚBLICOS QUE CUMPLEN EN MATERIA DE TRASPARENCIA Y RENDICIÓN DE CUENTAS.</t>
  </si>
  <si>
    <t>PORCENTAJE DE ÁREAS QUE TRANSPARENTAN SU INFORMACIÓN.</t>
  </si>
  <si>
    <t>ACCESO PÚBLICA A LA INFORMACIÓN- TRANSPARENCIA</t>
  </si>
  <si>
    <t>CAMPAÑAS DE AUTOPROTECCIÓN REALIZADAS</t>
  </si>
  <si>
    <t>DIRECCIÓN DE PREVENCIÓN DEL DELITO</t>
  </si>
  <si>
    <t>DIRECCION DE DIF MUNICIPAL</t>
  </si>
  <si>
    <t>LOCALIDADES</t>
  </si>
  <si>
    <t>LOS RECURSOS FINANCIEROS DEL DEPARTAMENTO DE CONTRALORIA ESTAN MEJOR ADMINISTRADOS Y ACTIVOS.</t>
  </si>
  <si>
    <t>ESTRATEGICO</t>
  </si>
  <si>
    <t>REALIZAR SESIONES DE AUDIENCIA PUBLICA, PARA RECIBIR PETICIONES Y PROPUESTAS DE LA COMUNIDAD.</t>
  </si>
  <si>
    <t>LLEVAR A CABO AUDITORIAS INTERNAS EN LOS DEPARTAMENTOS.</t>
  </si>
  <si>
    <t>LLEVAR A CABO LA ENTREGA DE DESPENSAS A LA POBLACIÓN EN GENERAL</t>
  </si>
  <si>
    <t>FOMENTAR LA CULTURA VIAL Y RESPETO A LAS REGLAS DE TRANSITO.</t>
  </si>
  <si>
    <t>LLEVAR A CABO CAPACITACIONES PARA LOS ELEMENTOS QUE CONFORMEN LA UNIDAD DE PROTECCIÓN CIVIL.</t>
  </si>
  <si>
    <t>LLEVAR A CABO CAMPAÑAS DE AUTOPROTECCIÓN Y DENUNCIA.</t>
  </si>
  <si>
    <t>LLEVAR A CABO CAPACITACIONES PARA LOS ELEMENTOS QUE CONFORMEN LA UNIDAD DE PROTECCIÓN CIVIL</t>
  </si>
  <si>
    <t>BENEFICIAR A LA POBLACIÓN CON BUENA ORGANIZACIÓN Y GESTIONANDO PROGRAMAS DE APOYO REALIZADAS.</t>
  </si>
  <si>
    <t>PORCENTAJE DE CAPACITACIONES QUE RECIBEN CONSTANTEMENTE LOS ELEMENTOS DE LA POLICIA MUNICIPAL.</t>
  </si>
  <si>
    <t>PORCENTAJE DE CAPACITACIONES QUE RECIBEN LOS ELEMENTOS DE LA UNIDAD DE PROTECCIÓN CIVIL</t>
  </si>
  <si>
    <t>PORCENTAJE DE PROGRAMAS DE OPERACIÓN Y MANTENIMIENTO.</t>
  </si>
  <si>
    <t>TOTAL DE ENCUESTAS DE EVALUACIÓN</t>
  </si>
  <si>
    <t>TOTAL DE SESIONES  PROGRAMADAS</t>
  </si>
  <si>
    <t>LOS HABITANTES DEL MUNICIPIO CON LOS ENCARGADOS DE LAS ÁREAS TIENEN BUENA ORGANIZACIÓN PARA LA GESTIÓN DE PROGRAMAS DE APOYO.</t>
  </si>
  <si>
    <t>GESTIONAR CURSOS DE RECREACIÓN PARA LOS ADULTOS MAYORES EN SITUACIONES VULNERABLES</t>
  </si>
  <si>
    <t>CAPACITACIONES RECIBIDAS</t>
  </si>
  <si>
    <t xml:space="preserve">TOTAL DE CAPACITACIONES </t>
  </si>
  <si>
    <t>HABITANTES BENEFICIADOS</t>
  </si>
  <si>
    <t xml:space="preserve"> (CIUDADANOS CONFORMES CON EL DESEMPEÑO DE FUNCIONARIOS/TOTAL DE CIUDADANOS)X100</t>
  </si>
  <si>
    <t>SOLICITUDES</t>
  </si>
  <si>
    <t xml:space="preserve"> ACTIVIDADES REALIZADAS</t>
  </si>
  <si>
    <t>CAPACIATACIONES OTORGADAS</t>
  </si>
  <si>
    <t xml:space="preserve">ESPACIOS RECREATIVOS  </t>
  </si>
  <si>
    <t>PROPONER AL AYUNTAMIENTO MEDIDAS Y ACCIONES PARA EL MEJORAMIENTO DE LAS AREAS DE LA ADMINISTRACIÓN.</t>
  </si>
  <si>
    <t>CONTRIBUIR A LA CORRECTA EVALUACIÓN DE PROGRAMAS PRESUPUESTARIOS DE CADA UNIDAD ADMINISTRATIVA MEDIANTE LA INFORMACIÓN CLARA Y CONCRETA DEL PLAN TRABAJO DEL SED</t>
  </si>
  <si>
    <t>SUPERVISAR LA APLICACIÓN DE LOS BANDOS DE POLICIA Y BUEN GOBIERNO Y EL DESEMPEÑO DE LA POLICÍA MUNICIPAL.</t>
  </si>
  <si>
    <t>1.5.2 .ASUNTOS HACENDARIOS</t>
  </si>
  <si>
    <t>2.3.1.. PRESTACIÓN DE SERVICIOS DE SALUD A LA COMUNIDAD.</t>
  </si>
  <si>
    <t>MONITOREAR Y ATENDER LAS SOLICITUDES DE INFORMACIÓN  HECHAS A LOS CIUDADANOS A TRAVÉS DE LOS MEDIOS DE COMUNICACIÓN ESTABLECIDOS.</t>
  </si>
  <si>
    <t>2.2 VIVIENDA Y SERVICIOS A LA COMUNIDAD</t>
  </si>
  <si>
    <t>2.2.6 SERVICIOS COMUNALES</t>
  </si>
  <si>
    <t>1.3.7. POBLACIÓN</t>
  </si>
  <si>
    <t>DÍAS PROGRAMADOS</t>
  </si>
  <si>
    <t>CAPACITAR CONSTANTEMENTE A TODOS LOS ELEMENTOS DE POLICÍA MUNICIPAL</t>
  </si>
  <si>
    <t>FORMULAR Y EJECUTAR PROGRAMAS DE OPERACIÓN Y MANTENIMIENTO DE LA PLANTA TRATADORA</t>
  </si>
  <si>
    <t>DIRECCIÓN DE REGISTRO CIVIL</t>
  </si>
  <si>
    <t>Gestión para Resultados</t>
  </si>
  <si>
    <t xml:space="preserve"> SINDICATURA MUNICIPAL</t>
  </si>
  <si>
    <t xml:space="preserve">FUENTE DE RECURSOS: Ramo 33 Fondo de Aportaciones para el Fortalecimiento de los Municipios y las Demarcaciones Territoriales del Distrito Federal. </t>
  </si>
  <si>
    <t>DIRECCIÓN DE EDUCACIÓN</t>
  </si>
  <si>
    <t>DIRECCIÓN DE AGUA POTABLE</t>
  </si>
  <si>
    <t>DIRECCIÓN DE ECOLOGÍA</t>
  </si>
  <si>
    <t>DIRECCIÓN DE DEPORTES</t>
  </si>
  <si>
    <t>JEFATURA DE LA ADMINISTRACIÓN</t>
  </si>
  <si>
    <t>DIRECCIÓN DE HACIENDA</t>
  </si>
  <si>
    <t>DIRECCIÓN DE ASUNTOS MIGRANTES</t>
  </si>
  <si>
    <t>SUBDIRECCIÓN DE VIGILANCIA RURAL</t>
  </si>
  <si>
    <t>DIRECCIÓN DE VIGILANCIA DE PLANTA TRATADORA</t>
  </si>
  <si>
    <t>ACTAS Y ACUERDOS.</t>
  </si>
  <si>
    <t>SOLICITUDES DE APOYO -PRESIDENCIA</t>
  </si>
  <si>
    <t>CONTROL DE PETICIONES-ÓRGANO DE CONTROL INTERNO</t>
  </si>
  <si>
    <t>REGISTRO DE ACTIVIDADES- ÓRGANO DE CONTROL INTERNO</t>
  </si>
  <si>
    <t>AUDITORÍAS INTERNAS .- ÓRGANO DE CONTROL INTERNO</t>
  </si>
  <si>
    <t>ACTAS DE CABILDO.</t>
  </si>
  <si>
    <t>PORCENTAJE DE ASUNTOS JURIDICOS RESUELTOS.</t>
  </si>
  <si>
    <t>PORCENTAJE DE SUPERVISIONES CONCLUIDAS.</t>
  </si>
  <si>
    <t>(TOTAL DE ASUNTOS JURÍDICOS/TOTAL DE ASUNTOS JURÍDICOS QUE FUERON ATENDIDOS)X100</t>
  </si>
  <si>
    <t>ASESORÍAS JURÍDICAS</t>
  </si>
  <si>
    <t>PRESUPUESTO DE EGRESOS</t>
  </si>
  <si>
    <t>TOTAL DE ASUNTOS JURÍDICOS</t>
  </si>
  <si>
    <t>TOTAL DE ASUNTOS JURÍDICOS QUE FUERON ATENDIDOS</t>
  </si>
  <si>
    <t>CONVOCAR A LOS CIUDADANOS Y COMITÉS CUANDO SE CELEBREN SESIONES ABIERTAS.</t>
  </si>
  <si>
    <t>ACUERDOS CON EL PRESIDENTE MUNICIPAL</t>
  </si>
  <si>
    <t>CONTRIBUIR A UN MEJOR DESEMPEÑO DE LA JEFATURA DE LA ADMINISTRACIÓN MEDIANTE  LA ACTUALIZACIÓN DE INVENTARIOS.</t>
  </si>
  <si>
    <t>BRINDAR MAYOR ATENCIÓN A LAS PETICIONES DE LA POBLACIÓN Y DARLES SOLUCIÓN INMEDIATA.</t>
  </si>
  <si>
    <t>INVENTARIOS DE BIENES MUEBLES E INMUEBLES ACTUALIZADOS.</t>
  </si>
  <si>
    <t>ADQUIRIR BIENES Y SERVICIOS PARA EL MEJOR FUNCIONAMIENTO DEL AYUNTAMIENTO.</t>
  </si>
  <si>
    <t>PORCENTAJE  DE CONTROL DE LOS INVENTARIOS DE BIENES MUEBLES E INMUEBLES.</t>
  </si>
  <si>
    <t>PORCENTAJE DE ADQUISICION DE BIENES Y SERVICIOS EN EL AYUNTAMIENTO</t>
  </si>
  <si>
    <t>(SOLICITUDES Y QUEJAS PRESENTADAS/ TOTAL DE CIUDADANOS QUE PRESENTARON SOLICITUDES O QUEJAS.) X100</t>
  </si>
  <si>
    <t>(TOTAL DE PERSONAL DE JEFATURA DE LA ADMINISTRACIÓN/ TOTAL DE PERSONAL QUE PARTICIPA EN LA ACTUALIZACIÓN DEL INVENTARIO DE BIENES MUEBLES E INMUEBLES.) X100</t>
  </si>
  <si>
    <t>(TOTAL DE ADQUISICIÓN DE BIENES Y SERVICIOS/TOTAL DE ADMINISTRACIÓN DE LOS BIENES Y SERVICIOS DEL AYUNTAMIENTO)X100</t>
  </si>
  <si>
    <t>INVENTARIOS DE BINES MUEBLES E INMUEBLES.</t>
  </si>
  <si>
    <t>REUNIONES DE TRABAJO - JEFATURA DE LA ADMINISTRACIÓN</t>
  </si>
  <si>
    <t>CONTROL DE INVENTARIOS - JEFATURA DE LA ADMINISTRACIÓN</t>
  </si>
  <si>
    <t>ADMINISTRACIÓN DE BIENES Y SERVICIOS</t>
  </si>
  <si>
    <t>TOTAL DE INVENTARIOS REALIZADOS</t>
  </si>
  <si>
    <t>SOLICITUDES Y QUEJAS PRESENTADAS</t>
  </si>
  <si>
    <t>TOTAL DE CIUDADANOS QUE PRESENTARON SOLICITUDES O QUEJAS</t>
  </si>
  <si>
    <t>TOTAL DE PERSONAL DE JEFATURA DE LA ADMINISTRACIÓN</t>
  </si>
  <si>
    <t>TOTAL DE PERSONAL QUE PARTICIPA EN LA ACTUALIZACIÓN DEL INVENTARIO DE BIENES MUEBLES E INMUEBLES.</t>
  </si>
  <si>
    <t>TOTAL DE ADQUISICIÓN DE BIENES Y SERVICIOS</t>
  </si>
  <si>
    <t>TOTAL DE ADMINISTRACIÓN DE LOS BIENES Y SERVICIOS DEL AYUNTAMIENTO</t>
  </si>
  <si>
    <t>BIENES Y SERVICIOS</t>
  </si>
  <si>
    <t>PORCENTAJE DE ACTUALIZACIÓN AL PADRÓN CATASTRAL</t>
  </si>
  <si>
    <t>ACTUALIZAR EL PADRÓN CATASTRAL MUNICIPAL</t>
  </si>
  <si>
    <t>PADRÓN DE CATASTRO.</t>
  </si>
  <si>
    <t>PORCENTAJE DE ATENCIÓN EN  LOS TRÁMITES DE LA POBLACIÓN</t>
  </si>
  <si>
    <t>(PERSONAL DE REGISTRO CIVIL/ PERSONAL QUE INTERVIENE EN LOS TRAMITES DE LA POBLACIÓN) X100</t>
  </si>
  <si>
    <t>PERSONAL DE REGISTRO CIVIL</t>
  </si>
  <si>
    <t>PERSONAL QUE INTERVIENE EN LOS TRAMITES DE LA POBLACIÓN</t>
  </si>
  <si>
    <t>ALMACÉN (DESPENSAS)–DIF MUNICIPAL</t>
  </si>
  <si>
    <t>CONTROL DE APOYOS ENTREGADOS-DIF MUNICIPAL</t>
  </si>
  <si>
    <t>RECURSO</t>
  </si>
  <si>
    <t>PROPUESTA DE INVERSIÓN</t>
  </si>
  <si>
    <t>MATERIALES Y SUMINISTROS-DIRECCIÓN DE SEGURIDAD PÚBLICA</t>
  </si>
  <si>
    <t>CAPACITACIONES  – SEGURIDAD PUBLICA</t>
  </si>
  <si>
    <t>CAPACITACIONES – SEGURIDAD PÚBLICA</t>
  </si>
  <si>
    <t xml:space="preserve"> (TOTAL DE PERSONAL DE TRÁNSITO MUNICIPAL/ TOTAL DE PERSONAL DE TRANSITO CORRECTAMENTE CAPACITADO.) X100</t>
  </si>
  <si>
    <t>REGLAMENTO DE LA DIRECCIÓN DE TRÁNSITO Y VIALIDAD</t>
  </si>
  <si>
    <t>CAPACITACIONES  -DIRECCIÓN DE TRÁNSITO Y VIALIDAD</t>
  </si>
  <si>
    <t>PORCENTAJE DE ESTRATEGIAS IMPLEMENTADAS PARA LA PREVENCIÓN DE ENFERMEDADES EN EL MUNICIPIO.</t>
  </si>
  <si>
    <t>(TOTAL DE ESTRATEGIAS IMPLEMENTADAS/TOTAL DE POBLACIÓN BENEFICIADA)X100</t>
  </si>
  <si>
    <t>CAMPAÑAS DE SALUD-DIRECCIÓN DE SALUD</t>
  </si>
  <si>
    <t>EXPEDIENTES CENTROS DE SALUD</t>
  </si>
  <si>
    <t>CONTROL DE PREVENCIÓN DE ENFERMEDADES -DIRECCIÓN DE SALUD</t>
  </si>
  <si>
    <t>TOTAL DE ESTRATEGIAS IMPLEMENTADAS</t>
  </si>
  <si>
    <t>TOTAL DE POBLACIÓN BENEFICIADA</t>
  </si>
  <si>
    <t xml:space="preserve">PROGRAMA </t>
  </si>
  <si>
    <t>PORCENTAJE DE INFORMACIÓN DEL PLAN DE TRABAJO DEL SED.</t>
  </si>
  <si>
    <t>FORMATOS DE TRANSPARENCIA</t>
  </si>
  <si>
    <t>2.2.3 Abastecimiento de Agua</t>
  </si>
  <si>
    <t>CONTRIBUIR AL MEJORAMIENTO DEL AGUA A TRAVÉS DE LA CLORIFICACIÓN ADECUADA.</t>
  </si>
  <si>
    <t>LA POBLACIÓN RECIBE AGUA POTABLE EN SUS HOGARES.</t>
  </si>
  <si>
    <t>CUIDADOS ADECUADOS EN LAS CASETAS DE CLORACIÓN, PARA UN MEJOR SERVICIO DE AGUA POTABLE.</t>
  </si>
  <si>
    <t xml:space="preserve"> REALIZAR UN DIAGNÓSTICO PARA SABER QUE SECTORES DEL MUNICIPIO CARECEN DEL SERVICIO DE AGUA POTABLE.</t>
  </si>
  <si>
    <t>PORCENTAJE DE CLORIFICACIÓN DE AGUA POTABLE REALIZADO.</t>
  </si>
  <si>
    <t>PORCENTAJE DE POBLACIÓN QUE RECIBE EL SERVICIO DE AGUA POTABLE.</t>
  </si>
  <si>
    <t>PORCENTAJE DE MANTENIMIENTO A LAS CASETAS DE CLORACIÓN</t>
  </si>
  <si>
    <t>PORCENTAJE DE DIAGNOSTICOS REALIZADOS.</t>
  </si>
  <si>
    <t>(TOTAL DE CLORIFICACIÓN DE AGUA POTABLE/TOTAL DE HABITANTES BENEFICIADOS)X100</t>
  </si>
  <si>
    <t>(TOTAL DE HABITANTES QUE RECIBEN AGUA POTABLE/TOTAL DE HABITANTES BENEFICIADOS CON EL SERVICIO DE AGUA POTABLE)X100</t>
  </si>
  <si>
    <t>(TOTAL DE CASETAS DE CLORACIÓN/TOTAL DE SERVICIO DE MANTENIMIENTO QUE RECIBEN LAS CASETAS)X100</t>
  </si>
  <si>
    <t>(DIAGNOSTICO REALIZADO/TOTAL DE LOCALIDADES Y COLONIAS QUE CARECEN DEL SERVICIO DE AGUA POTABLE)X100</t>
  </si>
  <si>
    <t>PROCESO DE CLORIFICACIÓN</t>
  </si>
  <si>
    <t>ABASTECIMIENTO DE AGUA POTABLE</t>
  </si>
  <si>
    <t>CASETAS DE CLORACIÓN Y PLANTA TRATADORA.</t>
  </si>
  <si>
    <t>DIAGNÓSTICO DEL SERVICIO DE AGUA POTABLE EN EL MUNICIPIO.</t>
  </si>
  <si>
    <t>TOTAL DE CLORIFICACIÓN DE AGUA POTABLE</t>
  </si>
  <si>
    <t>TOTAL DE HABITANTES BENEFICIADOS</t>
  </si>
  <si>
    <t>TOTAL DE HABITANTES QUE RECIBEN AGUA POTABLE</t>
  </si>
  <si>
    <t>TOTAL DE HABITANTES BENEFICIADOS CON EL SERVICIO DE AGUA POTABLE</t>
  </si>
  <si>
    <t>TOTAL DE CASETAS DE CLORACIÓN</t>
  </si>
  <si>
    <t>TOTAL DE SERVICIO DE MANTENIMIENTO QUE RECIBEN LAS CASETAS</t>
  </si>
  <si>
    <t>DIAGNOSTICO REALIZADO</t>
  </si>
  <si>
    <t>TOTAL DE LOCALIDADES Y COLONIAS QUE CARECEN DEL SERVICIO DE AGUA POTABLE</t>
  </si>
  <si>
    <t>AGUA</t>
  </si>
  <si>
    <t>CASETAS</t>
  </si>
  <si>
    <t>REALIZAR UN DIAGNÓSTICO PARA SABER QUE SECTORES DEL MUNICIPIO CARECEN DEL SERVICIO DE AGUA POTABLE.</t>
  </si>
  <si>
    <t>DIAGNOSTICO</t>
  </si>
  <si>
    <t>2.1. PROTECCIÓN AMBIENTAL.</t>
  </si>
  <si>
    <t>2.1.6.OTROS DE PROTECCIÓN AMBIENTAL.</t>
  </si>
  <si>
    <t>CONTRIBUIR A LA PROTECCIÓN Y CONSERVACIÓN DEL MEDIO AMBIENTE A TRAVÉS DE LA INTERVENCIÓN DEL PERSONAL DE LA DIRECCIÓN DE ECOLOGÍA.</t>
  </si>
  <si>
    <t>CONCIENTIZAR A LA POBLACIÓN SOBRE EL CUIDADO DEL MEDIO AMBIENTE.</t>
  </si>
  <si>
    <t xml:space="preserve"> ACCIONES PARA LA PROTECCIÓN Y CONSERVACIÓN DE LOS RECURSOS AMBIENTALES REALIZADOS.</t>
  </si>
  <si>
    <t>PROMOVER ACCIONES DE PROTECCIÓN,CONSERVACIÓN, REFORESTACIÓN Y VIGILANCIA DE LOS RECURSOS FORESTALES DEL MUNICIPIO.</t>
  </si>
  <si>
    <t>PORCENTAJE DE ATENCIÓN DEL PERSONAL DE LA DIRECCIÓN DE ECOLOGÍA.</t>
  </si>
  <si>
    <t>PORCENTAJE DE POBLACIÓN QUE PARTICIPA EN LAS ACCIONES SOBRE EL CUIDADO DEL MEDIO AMBIENTE.</t>
  </si>
  <si>
    <t>PORCENTAJE DE ACCIONES REALIZADAS PARA EL CUIDADO DE LOS RECURSOS AMBIENTALES.</t>
  </si>
  <si>
    <t>PORCENTAJE DE MEJORAMIENTO DE LOS RECURSOS FORESTALES DEL MUNICIPIO.</t>
  </si>
  <si>
    <t>(TOTAL DE ACCIONES PROGRAMADAS/TOTAL DE ACCIONES REALIZADAS.)X100</t>
  </si>
  <si>
    <t>(TOTAL DE ESTRATEGIAS PARA EL CUIDADO DEL MEDIO AMBIENTE PROGRAMADAS./TOTAL DE ESTRATEGIAS PARA EL CUIDADO DEL MEDIO AMBIENTE REALIZADAS.)X100</t>
  </si>
  <si>
    <t>(ACCIONES PROGRAMADAS/ACCIONES REALIZADAS.)X100</t>
  </si>
  <si>
    <t>REPORTE DE ACTIVIDADES-DIRECCIÓN DE ECOLOGÍA.</t>
  </si>
  <si>
    <t>INFORME DE ACTIVIDADES-DIRECCIÓN DE ECOLOGÍA.</t>
  </si>
  <si>
    <t>DIRECCIÓN DE ECOLOGÍA.</t>
  </si>
  <si>
    <t>TOTAL DE ACCIONES PROGRAMADAS</t>
  </si>
  <si>
    <t>TOTAL DE ACCIONES REALIZADAS</t>
  </si>
  <si>
    <t>TOTAL DE ESTRATEGIAS PARA EL CUIDADO DEL MEDIO AMBIENTE PROGRAMADAS</t>
  </si>
  <si>
    <t>TOTAL DE ESTRATEGIAS PARA EL CUIDADO DEL MEDIO AMBIENTE REALIZADAS</t>
  </si>
  <si>
    <t>ACCIONES PROGRAMADAS</t>
  </si>
  <si>
    <t>ACCIONES REALIZADAS</t>
  </si>
  <si>
    <t>(TOTAL DE PERSONAL./TOTAL DE PERSONAL QUE SE INVOLUCRA EN LAS ACCIONES DE MEJORAMIENTO.)X100</t>
  </si>
  <si>
    <t>TOTAL DE PERSONAL QUE SE INVOLUCRA EN LAS ACCIONES DE MEJORAMIENTO</t>
  </si>
  <si>
    <t>ACCIONES</t>
  </si>
  <si>
    <t>ESTRATEGIAS</t>
  </si>
  <si>
    <t>1.GOBIERNO</t>
  </si>
  <si>
    <t>1.5 ASUNTOS FINANCIEROS Y HACENDARIOS</t>
  </si>
  <si>
    <t>CONTRIBUIR A LA ADMINISTRACIÓN FINANCIERA Y TRIBUTARIA DE LA HACIENDA MUNICIPAL MEDIANTE LAS DISPOSICIONES LEGALES Y REGLAMENTARIAS.</t>
  </si>
  <si>
    <t>INFORMAR AL PRESIDENTE MUNICIPAL SOBRE LOS ASUNTOS RELACIONADOS CON LA HACIENDA MUNICIPAL.</t>
  </si>
  <si>
    <t>ADMINISTRAR Y VIGILAR LOS RECURSOS FINANCIEROS DEL MUNICIPIO.</t>
  </si>
  <si>
    <t>COORDINAR Y PROGRAMAR LAS ACTIVIDADES CORRESPONDIENTES A LA RECAUDACIÓN, LA CONTABILIDAD Y LOS GASTOS MUNICIPALES.</t>
  </si>
  <si>
    <t>PORCENTAJE DE CUMPLIMIENTO TRIBUTARIO.</t>
  </si>
  <si>
    <t>PORCENTAJE DE ATENCIÓN A LOS ASUNTOS RELACIONADOS CON HACIENDA MUNICIPAL.</t>
  </si>
  <si>
    <t>PORCENTAJE DE ADMINISTRACIÓN DE LOS RECURSOS FINANCIEROS.</t>
  </si>
  <si>
    <t>PORCENTAJE DE ACTIVIDADES REALIZADAS.</t>
  </si>
  <si>
    <t>(ADMINISTRACIÓN FINANCIERA Y TRIBUTARIA/TOTAL DE CUMPLIMIENTO TRIBUTARIO)X100</t>
  </si>
  <si>
    <t>(TOTAL DE ASUNTOS DE LA HACIENDA MUNICIPAL./TOTAL DE ASUNTOS DE LA HACIENDA MUNICIPAL QUE SE LES DIO RESPUESTA.)X100</t>
  </si>
  <si>
    <t>(TOTAL DE RECURSOS FINANCIEROS/TOTAL DE RECURSOS FINANCIEROS ADMINISTRADOS.)X100</t>
  </si>
  <si>
    <t>(ACTIVIDADES PROGRAMADAS/ACTIVIDADES REALIZADAS.)X100</t>
  </si>
  <si>
    <t>SERVICIO DE ADMINISTRACIÓN TRIBUTARIA.</t>
  </si>
  <si>
    <t>OFICIOS Y TRÁMITES DEL SERVICIO DE ADMINISTRACIÓN TRIBUTARIA.</t>
  </si>
  <si>
    <t>PRESUPUESTO DE EGRESOS.</t>
  </si>
  <si>
    <t>REPORTES DEL SISTEMA CONTABLE.</t>
  </si>
  <si>
    <t>ADMINISTRACIÓN FINANCIERA Y TRIBUTARIA</t>
  </si>
  <si>
    <t>TOTAL DE CUMPLIMIENTO TRIBUTARIO</t>
  </si>
  <si>
    <t>TOTAL DE ASUNTOS DE LA HACIENDA MUNICIPAL</t>
  </si>
  <si>
    <t>TOTAL DE ASUNTOS DE LA HACIENDA MUNICIPAL QUE SE LES DIO RESPUESTA</t>
  </si>
  <si>
    <t>TOTAL DE RECURSOS FINANCIEROS</t>
  </si>
  <si>
    <t>TOTAL DE RECURSOS FINANCIEROS ADMINISTRADOS</t>
  </si>
  <si>
    <t>ACTIVIDADES PROGRAMADAS</t>
  </si>
  <si>
    <t>ACTIVIDADES REALIZADAS</t>
  </si>
  <si>
    <t>ASUNTOS</t>
  </si>
  <si>
    <t>2.6.8.OTROS GRUPOS VULNERABLES</t>
  </si>
  <si>
    <t>TOTAL DE GESTIONES PROGRAMADAS</t>
  </si>
  <si>
    <t>TOTAL DE GESTIONES REALIZADAS</t>
  </si>
  <si>
    <t>(MANTENIMIENTO A LA PLANTA TRATADORA DE AGUA./ TOTAL DE POBLACIÓN BENEFICIADA CON LA PLANTA TRATADORA DE AGUA.) X100</t>
  </si>
  <si>
    <t>MANTENIMIENTO A LA PLANTA TRATADORA DE AGUA.</t>
  </si>
  <si>
    <t>MANTENIMIENTO A LA PLANTA TRATADORA DE AGUA</t>
  </si>
  <si>
    <t>TOTAL DE POBLACIÓN BENEFICIADA CON LA PLANTA TRATADORA DE AGUA</t>
  </si>
  <si>
    <t>DIRECTOR: JUAN CARLOS CAYETANO ESPINOSA</t>
  </si>
  <si>
    <t xml:space="preserve">(CAPACITACIONES RECIBIDAS/ TOTAL DE CAPACITACIONES) X100 </t>
  </si>
  <si>
    <t>9300-DIRECCIÓN DE PROTECCIÓN CIVÍL</t>
  </si>
  <si>
    <t>5500-DIRECCIÓN DE HACIENDA</t>
  </si>
  <si>
    <t>5600-JEFATURA DE LA ADMINISTRACIÓN</t>
  </si>
  <si>
    <t>6200-DIRECCIÓN DE AGUA POTABLE</t>
  </si>
  <si>
    <t>6600-DIRECCIÓN DE ECOLOGÍA</t>
  </si>
  <si>
    <t>FORTALECIMIENTO DE LAS INSTITUCIONES</t>
  </si>
  <si>
    <t>TRANSVERSAL A. INTEGRIDAD, TRANSPARENCIA, RENDICIÓN DE CUENTAS Y COMBATE A LA CORRUPCIÓN. Objetivo A.1 Contribuir al buen desempeño de la administración pública mediante la promoción de una cultura de integridad pública.Estrategia: A.1.1 Impulsar que las y los servidores públicos realicen sus actividades en apego a los valores y principios establecidos en elcódigo de ética y de conducta. Línea de acción: A.1.1.1 Capacitar en materia de ética y conducta a las y los servidores públicos. A.1.1.3 Promover la creación y seguimiento de Comités de Ética en las instituciones gubernamentales.</t>
  </si>
  <si>
    <t>COMPROMISO DE GOBIERNO 5. ESTRATEGIA: GOBERNABILIDAD DEMOCRÁTICA. OBJETIVO: Promover entre la administración municipal y la ciudadanía, el apego irrestricto a la ley para inducir el desarrollo de las instituciones municipales que le den viabilidad al ejercicio democrático del gobierno local.</t>
  </si>
  <si>
    <t>ACCIONES CONCRETAS</t>
  </si>
  <si>
    <t xml:space="preserve"> Promover, al interior del gobierno municipal y en la ciudadanía una cultura de la legalidad.</t>
  </si>
  <si>
    <t>CONTRIBUIR A UN MEJOR DESEMPEÑO DE LAS FUNCIONES DE LA PRESIDENCIA MUNICIPAL MEDIANTE LA BUENA COMUNICACIÓN CON LA POBLACIÓN.</t>
  </si>
  <si>
    <t>POBLACIÓN SATISFECHA CON LA ATENCIÓN A SUS SOLICITUDES PRESENTADAS.</t>
  </si>
  <si>
    <t xml:space="preserve"> LAS SOLICITUDES DE LOS CIUDADANOS FUERON ATENDIDAS POR LA PRESIDENCIA MUNICIPAL Y  LAS ÁREAS DEL AYUNTAMIENTO.</t>
  </si>
  <si>
    <t>PORCENTAJE DE SEGUIMIENTO Y ATENCIÓN A LAS SOLICITUDES DE APOYO RECIBIDAS.</t>
  </si>
  <si>
    <t>(TOTAL DE POBLACIÓN DEL MUNICIPIO/ TOTAL DE POBLACIÓN SATISFECHA CON EL DESEMPEÑO DEL PRESIDENTE MUNICIPAL) X100</t>
  </si>
  <si>
    <t>(TOTAL DE SOLICITUDES RECIBIDAS/ TOTAL DE SOLICITUDES QUE SE LE DIO ATENCIÓN) X100</t>
  </si>
  <si>
    <t>(ACTIVIDADES REALIZADAS/ TOTAL DE ACTIVIDADES PROGRAMADAS) X100</t>
  </si>
  <si>
    <t>(ENCUESTAS DE EVALUACIÓN REALIZADAS/ TOTAL DE ENCUESTAS DE EVALUACIÓN) X100</t>
  </si>
  <si>
    <t>(SESIONES DE AUDIENCIAS REALIZADAS/ TOTAL DE SESIONES DE AUDIENCIAS PROGRAMADAS) X100</t>
  </si>
  <si>
    <t>(VISITAS DE TRABAJO REALIZADAS/ TOTAL DE VISITAS DE TRABAJO PROGRAMADAS) X100</t>
  </si>
  <si>
    <t>REPORTE DE ACTIVIDADES-PRESIDENCIA MUNICIPAL</t>
  </si>
  <si>
    <t>TOTAL DE POBLACIÓN DEL MUNICIPIO</t>
  </si>
  <si>
    <t>TOTAL DE POBLACIÓN SATISFECHA CON EL DESEMPEÑO DEL PRESIDENTE MUNICIPAL</t>
  </si>
  <si>
    <t>TOTAL DE SOLICITUDES RECIBIDAS</t>
  </si>
  <si>
    <t>TOTAL DE SOLICITUDES QUE SE LE DIO ATENCIÓN</t>
  </si>
  <si>
    <t>PROMOCION DE LA CULTURA DE LA LEGALIDAD</t>
  </si>
  <si>
    <t>TRANSVERSAL A. INTEGRIDAD, TRANSPARENCIA, RENDICIÓN DE CUENTAS Y COMBATE A LA CORRUPCIÓN. Objetivo A.3 Fortalecer y mejorar los mecanismos de combate a la corrupción y rendición de cuentas. Estrategia: A.3.1 Fortalecer y mejorar los mecanismos de rendición de cuentas y de combate a la corrupción.LINEA DE ACCIÓN: A.3.1.11 Promover la realización de auditorías por medios electrónicos y en tiempo real, así como la de evaluación al desempeño. A.3.1.12 Eficientizar los procesos el seguimiento de auditorías.</t>
  </si>
  <si>
    <t>Promover, al interior del gobierno municipal y en la ciudadanía una cultura de la legalidad.</t>
  </si>
  <si>
    <t>CONTRIBUIR A UNA MEJOR ADMINISTRACIÓN DEL ÁREA DE CONTRALORÍA MEDIANTE LA APLICACIÓN Y VIGILANCIA DE LOS  ESTADOS FINANCIEROS DICTAMINADOS.</t>
  </si>
  <si>
    <t>PORCENTAJE DE ESTADOS FINANCIEROS DICTAMINADOS.</t>
  </si>
  <si>
    <t>PORCENTAJE DE ATENCIÓN DEL PERSONAL DE CONTRALORIA A LA POBLACIÓN</t>
  </si>
  <si>
    <t>PORCENTAJE DE CUMPLIMIENTO DE LAS ÁREAS EN MATERIA DE PLANEACIÓN, INGRESOS E INVERSION.</t>
  </si>
  <si>
    <t>(ESTADOS FINANCIEROS DICTAMINADOS/ TOTAL DE ESTADOS FINANCIEROS) x100</t>
  </si>
  <si>
    <t>(ATENCIONES A CIUDADANOS/ TOTAL DE CIUDADANOS) x100</t>
  </si>
  <si>
    <t>(RECURSOS FINANCIEROS ADMINISTRADOS CORRECTAMENTE/ TOTAL RECURSOS FINANCIEROS)X100</t>
  </si>
  <si>
    <t>(AUDITORÍAS REALIZADAS/ TOTAL DE AUDITORÍAS PROGRAMADAS)x100</t>
  </si>
  <si>
    <t>(ACTIVIDADES PROGRAMADAS/TOTAL DE ACTIVIDADES REALIZADAS)x100</t>
  </si>
  <si>
    <t>TOTAL DE ACTIVIDADES REALIZADAS</t>
  </si>
  <si>
    <t>ATENCIÓN PREVENTIVA INCLUYENTE Y EFICIENTE.</t>
  </si>
  <si>
    <t>TRANSVERSAL C. AUSTERIDAD Y ADMINISTRACIÓN PÚBLICA RESPONSABLE. Objetivo C.1 Instaurar y consolidar un modelo de gestión y planeación democrática bajo un enfoque de bienestar y desarrollo regional. Estrategia: C.1.3 Promover el desarrollo regional y municipal. Linea de acción: C.1.3.1 Establecer una vinculación permanente con los municipios para formalizar el funcionamiento de los sistemas municipales de planeación democrática que incida en el desarrollo de cada una de las regiones de la entidad.</t>
  </si>
  <si>
    <t xml:space="preserve">COMPROMISO DE GOBIERNO 2: DESARROLLO SOCIAL Y HUMANO. OBJETIVO: Ofrecer servicios básicos de salud, incluyentes, oportunos y con  sensibilidad, implementando sistemas de calidad que produzcan impactos positivos y faciliten el acceso de todos los sectores de población a mejores niveles de salud para una vida plena. ESTRATEGIA: SALUD CON PLENITUD. </t>
  </si>
  <si>
    <t>Brindar mejores servicios de salud, incrementando la cantidad y calidad de atención para contribuir a mejorar los niveles de vida de la población en condiciones de pobreza.</t>
  </si>
  <si>
    <t>CONTRIBUIR A GARANTIZAR LA LEGALIDAD DE ACTOS DE GOBIERNO, MEDIANTE LA PUBLICACIÓN Y SEGUIMIENTO DE LOS ACUERDOS DEL AYUNTAMIENTO ASI COMO LA DOTACIÓN DE CERTIFICACIONES.</t>
  </si>
  <si>
    <t>LOS HABITANTES DEL MUNICIPIO DE XOCHIHUEHUETLAN RECIBEN RESPUESTA A SUS PETICIONES O TRÁMITES EN TIEMPO Y FORMA.</t>
  </si>
  <si>
    <t>MEJOR DESEMPEÑO EN EL DEPARTAMENTENTO GESTIONANDO CAPACITACIONES  PARA EL PERSONAL.</t>
  </si>
  <si>
    <t>PORCENTAJE DEL PERSONAL CAPACITADO.</t>
  </si>
  <si>
    <t>PORCENTAJE DE TRAMITES, SOLICITUDES Y SERVICIOS ATENDIDAS.</t>
  </si>
  <si>
    <t>(PERSONAL CAPACITADO/ TOTAL DE PERSONAL) X100</t>
  </si>
  <si>
    <t xml:space="preserve"> (TRAMITES Y SOLICITUDES REALIZADOS/TOTAL DE PERSONAL QUE INTERVIENE EN LOS TRAMITES Y SOLICITUDES)X100</t>
  </si>
  <si>
    <t>(CAPACITACIONES OTORGADAS/ TOTAL DE CAPACITACIONES GESTIONADAS) X100</t>
  </si>
  <si>
    <t xml:space="preserve"> (SESIONES ABIERTAS REALIZADAS/ TOTAL DE SESIONES PROGRAMADAS) X100</t>
  </si>
  <si>
    <t>CONTROL DE TRAMITES Y SOLICITUDES-SECRETARIA GENERAL</t>
  </si>
  <si>
    <t>TRAMITES Y SOLICITUDES REALIZADOS</t>
  </si>
  <si>
    <t>TOTAL DE PERSONAL QUE INTERVIENE EN LOS TRAMITES Y SOLICITUDES</t>
  </si>
  <si>
    <t>CERTEZA JURIDICA.</t>
  </si>
  <si>
    <t>TRANSVERSAL A. INTEGRIDAD, TRANSPARENCIA, RENDICIÓN DE CUENTAS Y COMBATE A LA CORRUPCIÓN. Objetivo A.3 Fortalecer y mejorar los mecanismos de combate a la corrupción y rendición de cuentas. Estrategia: A.3.1 Fortalecer y mejorar los mecanismos de rendición de cuentas y de combate a la corrupción. Línea de acción: A.3.1.17 Implementar el Sistema de Denuncias Públicas de Faltas Administrativas y Hechos de Corrupción.</t>
  </si>
  <si>
    <t xml:space="preserve">COMPROMISO DE GOBIERNO 5: JUSTICIA PARA UNA SOCIEDAD SEGURA. OBJETIVO: Promover entre la administración municipal y la ciudadanía, el apego irrestricto a la ley para inducir el desarrollo de las instituciones municipales que le den viabilidad al ejercicio democrático del gobierno local. ESTRATEGIA: GOBERNABILIDAD DEMOCRÁTICA. </t>
  </si>
  <si>
    <t xml:space="preserve">Promover, al interior del gobierno municipal y en la ciudadanía una cultura de la legalidad. </t>
  </si>
  <si>
    <t>CONTRIBUIR A OPTIMIZAR LA ESTRUCTURA ORGANICA DEL GOBIERNO MUNICIPAL, PATRIMONIO Y CAPITAL HUMANO PARA EFICIENTAR EL SERVICIO A LA CIUDADANIA MEDIANTE LA IMPLEMENTACIÓN DE ESQUEMAS DE CONSERVACIÓN Y CUIDADO DEL PATRIMONIO.</t>
  </si>
  <si>
    <t>LA ADMINISTRACIÓN MUNICIPAL ACTUALIZA EL INVENTARIO DEL PATRIMONIO MUNICIPAL.</t>
  </si>
  <si>
    <t>ATENCIÓN A LOS ASUNTOS JURÍDICOS DEL AYUNTAMIENTO.</t>
  </si>
  <si>
    <t>SUPERVISAR LA APLICACIÓN DE LOS BANDOS DE POLICIA Y BUEN GOBIERNO Y EL DESEMPEÑO DE LA POLICIA MUNICIPAL.</t>
  </si>
  <si>
    <t>PORCENTAJE DE INVENTARIOS REALIZADOS.</t>
  </si>
  <si>
    <t>PORCENTAJE DE ACTUALIZACIÓN DE INVENTARIOS.</t>
  </si>
  <si>
    <t>(INVENTARIOS PROGRAMADOS/TOTAL DE INVENTARIOS REALIZADOS)X100</t>
  </si>
  <si>
    <t>(INVENTARIOS ACTUALIZADOS/ ÁREAS QUE PARTICIPAN EN LA ELABORACIÓN DE LOS INVENTARIOS)X100</t>
  </si>
  <si>
    <t>(SUPERVISIONES REALIZADAS/ TOTAL DE SUPERVISIONES PROGRAMADAS) X100</t>
  </si>
  <si>
    <t>INVENTARIOS DE BIENES MUEBLES E INMUEBLES-SINDICATURA</t>
  </si>
  <si>
    <t>PLAN DE TRABAJO- SINDICATURA</t>
  </si>
  <si>
    <t>INVENTARIOS PROGRAMADOS</t>
  </si>
  <si>
    <t>INVENTARIOS</t>
  </si>
  <si>
    <t>INVENTARIOS ACTUALIZADOS</t>
  </si>
  <si>
    <t>ÁREAS QUE PARTICIPAN EN LA ELABORACIÓN DE LOS INVENTARIOS</t>
  </si>
  <si>
    <t>TRANSPARENCIA EN IMPLEMENTACIÓN DE PROGRAMAS DE DESARROLLO URBANO Y RURAL</t>
  </si>
  <si>
    <t>TRANSVERSAL A. INTEGRIDAD, TRANSPARENCIA, RENDICIÓN DE CUENTAS Y COMBATE A LA CORRUPCIÓN. Objetivo A.3 Fortalecer y mejorar los mecanismos de combate a la corrupción y rendición de cuentas. Estrategia:A.3.2 Impulsar una cultura de rendición de cuentas. Línea de acción: A.3.2.2 Fomentar la elaboración de informes de avances y resultados de los programas gubernamentales.</t>
  </si>
  <si>
    <t xml:space="preserve">COMPROMISO DE GOBIERNO 3: SERVICIOS PÚBLICOS DE CALIDAD. OBJETIVO GENERAL: Ofrecer servicios públicos de calidad  mediante la ejecución de acciones gubernamentales orientadas a un desarrollo municipal ordenado, con planeación inteligente, sustentabilidad, certeza jurídica, cuidado del medio ambiente, impulsando una vida digna para toda la ciudadanía del Municipio de Xochihuehuetlán. ESTRATEGIA: DESARROLLO INTEGRAL SUSTENTABLE. </t>
  </si>
  <si>
    <t>Actualizar  reglamentos y planes municipales de carácter ambiental y de urbanismo.</t>
  </si>
  <si>
    <t>CONTRIBUIR A IMPULSAR EL DESARROLLO DE LA ADMINISTRACIÓN PÚBLICA MUNICIPAL MEDIANTE LA OPTIMIZACIÓN DE RECURSOS Y EL MANEJO EFICIENTE DEL PARQUE VEHICULAR Y BIENES MUEBLES E INMUEBLES.</t>
  </si>
  <si>
    <t>PROPONER AL AYUNTAMIENTO MEDIDAS Y ACCIONES PARA EL MEJORAMIENTO DE LAS ÁREAS DE LA ADMINISTRACIÓN.</t>
  </si>
  <si>
    <t>PORCENTAJE DE AVANCE DE LOS INFORMES REALIZADOS.</t>
  </si>
  <si>
    <t>PORCENTAJE DE REUNIONES REALIZADAS.</t>
  </si>
  <si>
    <t>PORCENTAJE DE GESTIONES DE PROGRAMAS REALIZADAS.</t>
  </si>
  <si>
    <t>PORCENTAJE DE MEDIDAS Y ACCIONES DE MEJORAMIENTO EN AREAS DE ADMINISTRACIÓN.</t>
  </si>
  <si>
    <t>(PROPUESTAS DE INFORMES REALIZADAS/ TOTAL DE PROPUESTAS DE INFORMES PROGRAMADAS) X100</t>
  </si>
  <si>
    <t>(REUNIONES DE TRABAJO REALIZADAS/ TOTAL DE REUNIONES PROGRAMADAS) X100</t>
  </si>
  <si>
    <t>(TOTAL DE GESTIONES PROGRAMADAS/TOTAL DE GESTIONES REALIZADAS)X100</t>
  </si>
  <si>
    <t>(PROPUESTAS REALIZADAS/ TOTAL DE PROPUESTAS) X100</t>
  </si>
  <si>
    <t>(APOYOS Y PROGRAMAS GESTIONADOS/ TOTAL DE APOYOS Y PROGRAMAS EXISTENTES) X100</t>
  </si>
  <si>
    <t>REPORTE DE GESTIONES-REGIDURIAS</t>
  </si>
  <si>
    <t>IMPLEMENTACIÓN DE TECNOLOGÍA PARA EL MANEJO EFICIENTE DE LA INFORMACIÓN.</t>
  </si>
  <si>
    <t>TRANSVERSAL A. INTEGRIDAD, TRANSPARENCIA, RENDICIÓN DE CUENTAS Y COMBATE A LA CORRUPCIÓN. Objetivo A.3 Fortalecer y mejorar los mecanismos de combate a la corrupción y rendición de cuentas. Estrategia: A.3.3 Promover una mejora de la gestión del gasto público. Línea de acción: A.3.3.1 Transparentar los procesos de asignación y ministración del recurso público. A.3.3.2 Administrar eficiente y responsablemente la deuda pública.</t>
  </si>
  <si>
    <t>COMPROMISO DE GOBIERNO 4:  ECONOMÍA COMPETITIVA OBJETIVO: Ofrecer a los habitantes de Xochichuequense, un lugar de oportunidades para el desarrollo, impulsando proyectos y promoviendo actividades económicas que generen posibilidades reales para mejorar los niveles de bienestar de la población. ESTRATEGIA:  DESARROLLO ECONÓMICO.</t>
  </si>
  <si>
    <t xml:space="preserve">Aprovechar la disponibilidad de recursos para atraer  nuevas inversiones.  </t>
  </si>
  <si>
    <t>CONTRIBUIR A UNA BUENA ADMINISTRACIÓN DE LOS RECURSOS FINANCIEROS A TRAVÉS DE UNA ADECUADA EJECUCIÓN DEL GASTO Y RECAUDACIÓN CORRECTA DEL INGRESO.</t>
  </si>
  <si>
    <t>PORCENTAJE DE INGRESOS RECAUDADOS.</t>
  </si>
  <si>
    <t>(INGRESOS RECAUDADOS/ TOTAL DE INGRESOS) X100</t>
  </si>
  <si>
    <t>(UNIDADES ADMINISTRATIVAS CON CORRECTA ADMINISTRACIÓN DE RECURSO/TOTAL DE UNIDADES ADMINISTRATIVAS) X100</t>
  </si>
  <si>
    <t>(ACTIVIDADES PROGRAMADAS/TOTAL DE ACTIVIDADES REALIZADAS) X100</t>
  </si>
  <si>
    <t>(TOTAL DE ÁREAS DEL AYUNTAMIENTO./ TOTAL DE PRESUPUESTO ASIGNADO POR ÁREA.) X100</t>
  </si>
  <si>
    <t>REPORTE DE INGRESOS –TESORERÍA</t>
  </si>
  <si>
    <t>PROGRAMA OPERATIVO ANUAL</t>
  </si>
  <si>
    <t>ESTADO ANALÍTICO DEL PRESUPUESTO DE EGRESOS.</t>
  </si>
  <si>
    <t>UNIDADES ADMINISTRATIVAS CON CORRECTA ADMINISTRACIÓN DE RECURSO</t>
  </si>
  <si>
    <t>UNIDADES ADMINISTRATIVAS</t>
  </si>
  <si>
    <t>TOTAL DE ÁREAS DEL AYUNTAMIENTO</t>
  </si>
  <si>
    <t>TOTAL DE PRESUPUESTO ASIGNADO POR ÁREA</t>
  </si>
  <si>
    <t>PRESUPUESTO</t>
  </si>
  <si>
    <t>EJE 3. ESTADO DE DERECHO, GOBERNABILIDAD Y GOBERNANZA DEMOCRATICA. Objetivo  3.1 Contribuir a la consolidación del Estado de Derecho que permita la gobernabilidad, el desarrollo y la paz social, privilegiando el pleno ejercicio y respeto a los Derechos Humanos, la igualdad de género, la atención oportuna e inclusiva a las legítimas demandas ciudadanas y el debido cumplimiento de la ley, elementos indispensables para la transformación del estado de Guerrero. Estrategia. 3.1.2 Impulsar la modernización del Registro Público de la Propiedad, del archivo de Notariado y del Periódico Oficial. Línea de acción: 3.1.2.1 Lograr la certificación de calidad en los servicios que ofrece el Registro Público de la Propiedad, del Comercio y Crédito Agrícola.</t>
  </si>
  <si>
    <t xml:space="preserve">COMPROMISO DE GOBIERNO 3:  SERVICIOS PÚBLICOS DE CALIDAD. OBJETIVO:  Ofrecer servicios públicos de calidad  mediante la ejecución de acciones gubernamentales orientadas a un desarrollo municipal ordenado, con planeación inteligente, sustentabilidad, certeza jurídica, cuidado del medio ambiente, impulsando una vida digna para toda la ciudadanía del Municipio de Xochihuehuetlán. ESTRATEGIA:  DESARROLLO INTEGRAL SUSTENTABLE </t>
  </si>
  <si>
    <t>Implementar la planeación del desarrollo urbano.</t>
  </si>
  <si>
    <t>CONTRIBUIR A PROPORCIONAR ACCIONES QUE PROMUEVAN UN REGISTRO ORDENADO DE LOS BIENES INMUBLES DE LOS CIUDADANOS DE ACUERDO A LA NORMATIVIDAD VIGENTE.</t>
  </si>
  <si>
    <t>CONTAR CON LA MODERNIZACIÓN CATASTRAL, PARA TENER HERRAMIENTAS Y EFICIENTAR LAS ACCIONES Y SERVICIOS MUNICIPALES.</t>
  </si>
  <si>
    <t>PORCENTAJE DE ACCIONES REALIZADAS PARA EL REGISTRO ORDENADO DE BIENES INMUEBLES.</t>
  </si>
  <si>
    <t>PORCENTAJE DEL INCREMENTO EN CUANTO RECAUDACIÓN CATASTRAL RESPECTO A AÑOS ANTERIORES.</t>
  </si>
  <si>
    <t>(ACCIONES REALIZADAS/ACCIONES PLANEADAS)X100</t>
  </si>
  <si>
    <t>(HABITANTES SATISFECHOS/ TOTAL DE HABITANTES) X100</t>
  </si>
  <si>
    <t>(ACTUALIZACIÓN DEL PADRÓN CATASTRAL/ TOTAL DE PERSONAL QUE INTERVIENE EN LA ACTUALIZACIÓN DEL PADRON) X100</t>
  </si>
  <si>
    <t>REGISTRO DE BIENES INMUEBLES.</t>
  </si>
  <si>
    <t>ACCIONES PLANEADAS</t>
  </si>
  <si>
    <t>TOTAL DE PERSONAL QUE INTERVIENE EN LA ACTUALIZACIÓN DEL PADRON</t>
  </si>
  <si>
    <t>CONTRIBUIR A BENEFICIAR A LAS PERSONAS A TRAVÉS DE ORIENTACIONES DE REGISTROS Y ACTAS REALIZADAS.</t>
  </si>
  <si>
    <t>DIRECCIÓN DE REGISTRO CIVIL ESTA PERFECCIONANDO TRÁMITES DEL MUNICIPIO PROPORCIONADOS.</t>
  </si>
  <si>
    <t>PROMOVER CAMPAÑAS DE REGISTROS Y ACTAS DE NACIMIENTO EN LAS LOCALIDADES DEL MUNICIPIO.</t>
  </si>
  <si>
    <t>PORCENTAJE DE CORRECCIONES DE REGISTROS Y ACTAS.</t>
  </si>
  <si>
    <t>PORCENTAJE DE PERSONAS QUE REALIZAROS TRAMITES SATISFACTORIAMENTE.</t>
  </si>
  <si>
    <t>(ACTIVIDADES PROGRAMADAS/ACTIVIDADES REALIZADAS)X100</t>
  </si>
  <si>
    <t>(CAMPAÑAS PROMOVIDAS DE REGISTROS Y ACTAS DE NACIMIENTO/ TOTAL DE PERSONAS BENEFICIADAS CON LAS CAMPAÑAS REALIZADAS) X100</t>
  </si>
  <si>
    <t>REPORTE DE TRÁMITES-REGISTRO CIVIL.</t>
  </si>
  <si>
    <t xml:space="preserve">PERSONAL </t>
  </si>
  <si>
    <t>ATENCIÓN INTEGRAL A LA FAMILIA.</t>
  </si>
  <si>
    <t>COMPROMISO DE GOBIERNO 2: DESARROLLO SOCIAL Y HUMANO. OBJETIVO: Contribuir con la formulación e implementación de políticas públicas para  la integración dela familia  en el desarrollo del municipio, con el propósito de fortalecer los vínculos que dan cohesión a este importante núcleo de la sociedad. ESTRATEGIA: Desarrollo familiar integral y equitativo.</t>
  </si>
  <si>
    <t xml:space="preserve">ACCIONES CONCRETAS: </t>
  </si>
  <si>
    <t>Desarrollar programas para promover valores de unidad social y familiar.</t>
  </si>
  <si>
    <t>CONTRIBUIR A APOYAR A LOS CIUDADANOS A TRAVÉS DE ENTREGA DE  APOYOS SOCIALES COMO DESPENSAS Y APOYOS EN MEDICAMENTOS Y SERVICIOS MÉDICOS.</t>
  </si>
  <si>
    <t>PORCENTAJE DE CURSOS DE RECREACIÓN REALIZADOS.</t>
  </si>
  <si>
    <t>PORCENTAJE DE COMEDORES COMUNITARIOS.</t>
  </si>
  <si>
    <t>(APOYOS PROGRAMADOS/ TOTAL DE APOYOS GESTIONADOS) X100</t>
  </si>
  <si>
    <t>(PERSONAS BENEFICIADAS/ TOTAL DE PERSONAS) X100</t>
  </si>
  <si>
    <t>(ACTIVIDADES PROGRAMADAS/ACTIVIDADES REALIZADAS) X100</t>
  </si>
  <si>
    <t>(DESPENSAS ENTREGADAS/ TOTAL DE DESPENSAS PENDIENTES) X100</t>
  </si>
  <si>
    <t>(CURSOS DE RECREACIÓN PROGRAMADOS/ TOTAL DE CURSOS DE RECREACIÓN GESTIONADOS) X100</t>
  </si>
  <si>
    <t>(COMEDORES COMUNITARIOS OTORGADOS/ TOTAL DE POBLACIÓN QUE RECIBEN APOYO ALIMENTARIO.) X100</t>
  </si>
  <si>
    <t>CONTROL DE BENEFICIARIOS-DIF MUNICIPAL</t>
  </si>
  <si>
    <t>APOYOS PROGRAMADOS</t>
  </si>
  <si>
    <t>TOTAL DE POBLACIÓN QUE RECIBEN APOYO ALIMENTARIO</t>
  </si>
  <si>
    <t>PERMANENCIA EN FORMACIÓN ESCOLAR</t>
  </si>
  <si>
    <t xml:space="preserve">COMPROMISO DE GOBIERNO 2:  DESARROLLO SOCIAL Y HUMANO. OBJETIVO:   Promover la formación educativa de la población Xocheña, apoyando la  creación de infraestructura educativa, la provisión de herramienta de tecnología y el otorgamiento de estímulo para continuar los estudios, de modo que los estudiantes, sin importar su edad, condición física, económica y de género, tengan acceso a la educación que les permita, con más oportunidades, acceder al bienestar. ESTRATEGIA:  EDUCACIÓN PARA EL BIENESTAR. </t>
  </si>
  <si>
    <t>ACCIONES CONCRETAS.</t>
  </si>
  <si>
    <t>Promover mayor atención y apoyos del programa para la educación de los adultos. Gestionar mayores apoyos del programa de escuelas de calidad.</t>
  </si>
  <si>
    <t>CONTRIBUIR A MEJORAR LOS NIVELES DE EDUCACIÓN Y DESARROLLO DE CONOCIMIENTOS DE LOS ESTUDIANTES MEDIANTE CURSOS DE CAPACITACION Y APOYOS A LAS ESCUELAS.</t>
  </si>
  <si>
    <t>MEJORAR EL NIVEL EDUCATIVO DE LAS ESCUELAS DEL MUNICIPIO DE XOCHIHUEHUETLAN.</t>
  </si>
  <si>
    <t>PORCENTAJE DE CAPACITACIONES A LAS ESCUELAS PÚBLICAS.</t>
  </si>
  <si>
    <t>PORCENTAJE DE SERVICIOS Y MATERIALES ENTREGADOS.</t>
  </si>
  <si>
    <t>PORCENTAJE DE MANTENIMIENTO DE INFRAESTRUCTURA EN ESCUELAS DEL MUNICIPIO.</t>
  </si>
  <si>
    <t>PORCENTAJE DE COORDINACIÓN CON LOS PADRES DE FAMILIA Y MAESTROS.</t>
  </si>
  <si>
    <t>(TOTAL DE PERSONAL DE EDUCACIÓN /TOTAL DE PERSONAL DE EDUCACIÓN QUE INTERVIENE EN LOS NIÑOS Y JÓVENES DEL MUNICIPIO.)X100</t>
  </si>
  <si>
    <t>(TOTAL DE ESCUELAS EN EL MUNICIPIO./ TOTAL DE ESCUELAS QUE RECIBIERON MATERIAL DIDÁCTICO.)X100</t>
  </si>
  <si>
    <t>(TOTAL DE ESCUELAS EN EL MUNICIPIO./ TOTAL DE ESCUELAS QUE SE LES MEJORO SU INFRAESTRUCTURA.)X100</t>
  </si>
  <si>
    <t>(TOTAL DE ACTIVIDADES PROGRAMADAS/TOTAL DE ACTIVIDADES REALIZADAS)X100</t>
  </si>
  <si>
    <t>GESTIONES A LAS ESCUELAS DEL MUNICIPIO.</t>
  </si>
  <si>
    <t>MATERIALES Y SUMINISTROS.</t>
  </si>
  <si>
    <t>PROPUESTA DE INVERSIÓN 2022</t>
  </si>
  <si>
    <t>REPORTE DE ACTIVIDADES-DIRECCIÓN DE EDUCACIÓN</t>
  </si>
  <si>
    <t>TOTAL DE PERSONAL DE EDUCACIÓN</t>
  </si>
  <si>
    <t>TOTAL DE PERSONAL DE EDUCACIÓN QUE INTERVIENE EN LOS NIÑOS Y JÓVENES DEL MUNICIPIO.</t>
  </si>
  <si>
    <t>TOTAL DE ESCUELAS EN EL MUNICIPIO.</t>
  </si>
  <si>
    <t>TOTAL DE ESCUELAS QUE RECIBIERON MATERIAL DIDÁCTICO</t>
  </si>
  <si>
    <t>ESCUELAS</t>
  </si>
  <si>
    <t>TOTAL DE ESCUELAS QUE SE LES MEJORO SU INFRAESTRUCTURA</t>
  </si>
  <si>
    <t>ESTABLECER LA ATENCIÓN Y COORDINACIÓN CON LOS PADRES DE FAMILIA, SOCIEDAD DE ALUMNOS, MAESTROS E INSTANCIAS DE GOBIERNO PARA ESTABLECER VINCULOS CON EL DESARROLLO ESTUDIANTIL</t>
  </si>
  <si>
    <t xml:space="preserve"> PROMOCIÓN DE CULTURA DEPORTIVA. ESPACIOS DE RECREACIÓN</t>
  </si>
  <si>
    <t>PORCENTAJE DE PROGRAMAS DEPORTIVOS.</t>
  </si>
  <si>
    <t>DIFUNDIR PROGRAMAS DEPORTIVOS QUE CONTRIBUYAN EN LA FORMACIÓN INTEGRAL DE LOS INDIVIDUOS.</t>
  </si>
  <si>
    <t>Reforestación de palma.</t>
  </si>
  <si>
    <t>TRANSPARENCIA EN IMPLEMENTACIÓN DE PROGRAMAS DE DESARROLLO URBANO Y RURAL.</t>
  </si>
  <si>
    <t>Eje 2. DESARROLLO ECONOMICO SOSTENIBLE. Objetivo 2.11 Fomentar la obra pública del Estado de Guerrero, a través de la planeación territorial. Estrategia: 2.11.1 Dinamizar los procesos de la obra pública Línea de acción: 2.11.1.5 Crear los medios y lineamientos de participación abierta y transparentar los procesos de contratación de la obra pública. 2.11.1.6 Dar seguimiento mediante un Sistema Integral de la Obra Pública para el Estado de Guerrero.</t>
  </si>
  <si>
    <t>COMPROMISO DE GOBIERNO 3:  SERVICIOS PÚBLICOS DE CALIDAD. OBJETIVO: Ofrecer a la ciudadanía  del área urbana y rural un desarrollo municipal sustentable, a través de una gestión transparente y enmarcada en la legalidad, para el uso adecuado de los recursos, buscando el equilibrio en la sociedad, la economía y medio ambiente. ESTRATEGIA: DESARROLLO INTEGRAL SUSTENTABLE.</t>
  </si>
  <si>
    <t xml:space="preserve"> ACCIONES CONCRETAS</t>
  </si>
  <si>
    <t xml:space="preserve">Implementar la planeación del desarrollo urbano. </t>
  </si>
  <si>
    <t>PORCENTAJE DE MEJORAMIENTO EN LA SUPERVISIÓN DE OBRAS PÚBLICAS Y ADMINISTRATIVAS.</t>
  </si>
  <si>
    <t>PORCENTAJE DE OBRAS PÚBLICAS EJECUTADAS.</t>
  </si>
  <si>
    <t>CONTRIBUIR A INTEGRAR EXPEDIENTES TÉCNICOS MEDIANTE UNA COORDINACIÓN Y SUPERVISIÓN DE LAS OBRAS PÚBLICAS.</t>
  </si>
  <si>
    <t>(EXPEDIENTES TÉCNICOS INTEGRADOS/ TOTAL DE EXPEDIENTES TÉCNICOS) X100</t>
  </si>
  <si>
    <t>(OBRAS PROGRAMADAS/ TOTAL DE OBRAS EJECUTADAS) X100</t>
  </si>
  <si>
    <t>(OBRAS SUPERVISADAS/ TOTAL DE OBRAS)X100</t>
  </si>
  <si>
    <t>(OBRAS PROGRAMADAS/ TOTAL DE OBRAS POR EJECUTAR) X100</t>
  </si>
  <si>
    <t>CONTROL DE EXPEDIENTES – DIRECCIÓN DE OBRAS PÚBLICAS</t>
  </si>
  <si>
    <t>OBRAS PROGRAMADAS</t>
  </si>
  <si>
    <t>TOTAL DE OBRAS EJECUTADAS</t>
  </si>
  <si>
    <t>PROFESIONALIZACIÓN DE LOS CUERPOS POLICIALES.</t>
  </si>
  <si>
    <t>EJE 3. ESTADO DE DERECHO, GOBERNABILIDAD Y GOBERNANZA DEMOCRATICA. Objetivo 3.14 Impulsar la reingeniería institucional, el fortalecimiento en la infraestructura, tecnologías y equipamiento policial, a fin de eficientar el funcionamiento táctico operativo, las acciones para la prevención de los delitos y la atención a víctimas. Estrategia: 3.14.1 Mejorar la infraestructura tecnología y equipamiento de seguridad pública. Línea de acción: 3.14.1.2 Dotar de armamento, municiones y cargadores al personal de la Policía Estatal. 3.14.1.3 Suministrar dos juegos de uniformes completos al año al personal de la Policía Estatal. 3.14.1.4 Dotar de chalecos balísticos, con juego de dos placas balísticas, cascos balísticos y fundas al personal de la Policía Estatal.</t>
  </si>
  <si>
    <t>COMPROMISO DE GOBIERNO 5:  JUSTICIA PARA UNA SOCIEDAD SEGURA. OBJETIVO: Ofrecer un ambiente pacifico para el Municipio de Xochichuehuetlán,  implementando acciones como profesionalizar al personal de Seguridad Pública y eficientando los procesos institucionales  de la administración de justicia. ESTRATEGIA: SEGURIDAD PÚBLICA.</t>
  </si>
  <si>
    <t>Elevar la calidad del servicio que brinda la seguridad pública para lo que se deberá mejorar el perfil académico con un nivel mínimo de preparatoria de los policías preventivos.</t>
  </si>
  <si>
    <t>CONTRIBUIR EN TENER UNA POLICÍA DE CALIDAD A TRAVÉS DE CONSTANTES CAPACITACIONES A LOS ELEMENTOS ASÍ COMO EL EQUIPAMIENTO NECESARIO.</t>
  </si>
  <si>
    <t>(ELEMENTOS EQUIPADOS/ TOTAL DE ELEMENTOS) X100</t>
  </si>
  <si>
    <t>(ELEMENTOS QUE RECIBEN CAPACITACIONES/ TOTAL DE ELEMENTOS) X100</t>
  </si>
  <si>
    <t>(CIUDADANOS BENEFICIADOS/ TOTAL ELEMENTOS CAPACITADOS) X100</t>
  </si>
  <si>
    <t>(CAPACITACIONES RECIBIDAS/ TOTAL DE CAPACITACIONES PROGRAMADAS) X100</t>
  </si>
  <si>
    <t>ATENCIÓN SENSIBLE A LA CIUDADANÍA.</t>
  </si>
  <si>
    <t>ACCIONES CONCRETAS:</t>
  </si>
  <si>
    <t xml:space="preserve">COMPROMISO DE GOBIERNO 5:  JUSTICIA PARA UNA SOCIEDAD SEGURA. OBJETIVO: Ofrecer un ambiente pacifico para el Municipio de Xochichuehuetlán,  implementando acciones como profesionalizar al personal de Seguridad Pública y eficientando los procesos institucionales  de la administración de justicia. ESTRATEGIA: SEGURIDAD PÚBLICA. </t>
  </si>
  <si>
    <t>CONTRIBUIR EN TENER ORDEN VIAL MEDIANTE LA IMPLEMENTACIÓN DE UN REGLAMENTO Y SEÑALIZACIÓN DE LOS CAMINOS Y CARRETERAS.</t>
  </si>
  <si>
    <t>FOMENTAR LA CULTURA VIAL Y RESPETO A LAS REGLAS DE TRÁNSITO</t>
  </si>
  <si>
    <t>(REGLAMENTOS IMPLEMENTADOS/ TOTAL DE ELEMENTOS QUE APLICAN EL REGLAMENTO.) X100</t>
  </si>
  <si>
    <t xml:space="preserve"> (HABITANTES SATISFECHOS/ TOTAL DE HABITANTES) X100</t>
  </si>
  <si>
    <t>(POBLACIÓN CON CULTURA VIAL/ TOTAL DE POBLACIÓN) X100</t>
  </si>
  <si>
    <t>TOTAL DE ELEMENTOS QUE APLICAN EL REGLAMENTO</t>
  </si>
  <si>
    <t>TOTAL DE PERSONAL DE TRÁNSITO MUNICIPAL</t>
  </si>
  <si>
    <t>TOTAL DE PERSONAL DE TRANSITO CORRECTAMENTE CAPACITADO.</t>
  </si>
  <si>
    <t>CULTURA DE LA PREVENCIÓN DEL DELITO.</t>
  </si>
  <si>
    <t>EJE 3. DESARROLLO ECONÓMICO SOSTENIBLE. Objetivo 3.19 Salvaguardar la integridad física, los bienes y el entorno de la población en el Estado, ante algún riesgo o amenaza de origen natural o antrópico. Estrategia:3.19.1 Gestionar ante las instancias correspondientes el cambio de denominación de la Secretaría de Protección Civil por Secretaría de Gestión Integral de Riesgos y Protección Civil, y el marco jurídico necesario en armonización con los tratados internacionales y la Ley General en la materia. Línea de acción: 3.19.1.5 Conformar, reestructurar, reactivar y capacitar a grupos voluntario las Coordinaciones Municipales de Protección Civil y autoridades locale del estado de Guerrero.</t>
  </si>
  <si>
    <t>Diseñar planes de seguridad preventiva invitando a la comunidad en generalla iniciativa privada, grupos sociales y políticos, a su participación.</t>
  </si>
  <si>
    <t>CONTRIBUIR A PREVENIR SITUACIONES DE RIESGO MEDIANTE LAS ASESORÍAS QUE SE BRINDAN A LA CIUDADANÍA.</t>
  </si>
  <si>
    <t>CAPACITACIONES - PROTECCIÓN CIVIL</t>
  </si>
  <si>
    <t>ATENCIÓN PREVENTIVA INCLUYENTE Y EFICIENTE</t>
  </si>
  <si>
    <t>EJE 1 BIENESTAR, DESARROLLO HUMANO Y JUISTICIA SOCIAL. Objetivo 1.3 Disminuir las desigualdades a través de la atención a grupos vulnerables Estrategia: 1.3.2 Atención prioritaria a gruposvulnerables. Línea de acción: 1.3.2.1 Implementar acciones de terapias medicinales, jornadas de detección de cáncer mamario y prostático, jornadas de entrega de implantes mamarios post cáncer mamario, jornadas quirúrgicas de implantes, jornadas de lentes (bifocales y monofocales), jornadas de prótesis dental total o parcial removible, atención a personas que sufran algún tipo de quemadura para su traslado, atención y medicinas la realización de pruebas rápidas para la detección de SARS- CoV-2.</t>
  </si>
  <si>
    <t>COMPROMISO DE GOBIERNO 2:  DESARROLLO SOCIAL Y HUMANO.OBJETIVO: Ofrecer servicios básicos de salud, incluyentes, oportunos y con  sensibilidad, implementando sistemas de calidad que produzcan impactos positivos y faciliten el acceso de todos los sectores de población a mejores niveles de salud para una vida plena. ESTRATEGIA: SALUD CON PLENITUD.</t>
  </si>
  <si>
    <t xml:space="preserve"> IMPLEMENTAR UN PROGRAMA INTEGRAL DE ENFERMEDADES PREVENIBLES EN EL MUNICIPIO</t>
  </si>
  <si>
    <t>PORCENTAJE DE CIUDADANOS BENEFICIADOS CON LA ATENCIÓN MÉDICA.</t>
  </si>
  <si>
    <t>(HABITANTES BENEFICIADOS/ TOTAL HABITANTES QUE RECIBIERON ATENCIÓN MEDICA.) X100</t>
  </si>
  <si>
    <t>TOTAL HABITANTES QUE RECIBIERON ATENCIÓN MEDICA</t>
  </si>
  <si>
    <t>IMPLEMENTAR UN PROGRAMA INTEGRAL DE ENFERMEDADES PREVENIBLES EN EL MUNICIPIO.</t>
  </si>
  <si>
    <t>EJE 3. ESTADO DE DERECHO, GOBERNABILIDAD Y GOBERNANZA DEMOCRÁTICA. Objetivo 3.3 Garantizar la protección integral de los derechos humanos. Estrategia: 3.3.2 Garantizar los derechos de las víctimas de la delincuencia y el delito.Línea de acción: 3.3.2.2 Proporcionar de manera gratuita a las víctimas del delito, el servicio de las unidades de atención inmediata, compuestas por un médico, un psicólogo y un trabajador social. 3.3.2.3 Canalizar a las víctimas del delito a las instituciones de salud y dependencias del Estado para dar continuidad a su atención.</t>
  </si>
  <si>
    <t xml:space="preserve">COMPROMISO DE GOBIERNO 5:JUSTICIA PARA UNA SOCIEDAD SEGURA. OBJETIVO: Ofrecer un ambiente pacifico para el Municipio de Xochichuehuetlán, implementando acciones como profesionalizar al personal de Seguridad Pública y eficientando los procesos institucionales  de la administración de justicia. ESTRATEGIA: SEGURIDAD PÚBLICA. </t>
  </si>
  <si>
    <t>Diseñar y operar políticas y programas municipales de prevención del delito de manera permanente, que den tratamiento a las causas sociales que originan la comisión de los mismos.</t>
  </si>
  <si>
    <t>CONTRIBUIR PARAPREVENIR EL DELITO EN LAS ESCUELAS MEDIANTE ESPACIOS QUE FAVORECEN EL DESARROLLO HUMANO Y PARTICIPACIÓN SOCIAL.</t>
  </si>
  <si>
    <t xml:space="preserve">COMPROMISO DE GOBIERNO 3:  SERVICIOS PÚBLICOS DE CALIDAD. OBJETIVO: Ofrecer a la ciudadanía  del área urbana y rural un desarrollo municipal sustentable, a través de una gestión transparente y enmarcada en la legalidad, para el uso adecuado de los recursos, buscando el equilibrio en la sociedad, la economía y medio ambiente. ESTRATEGIA:  DESARROLLO INTEGRAL SUSTENTABLE. </t>
  </si>
  <si>
    <t>COMPROMISO DE GOBIERNO 3:  SERVICIOS PÚBLICOS DE CALIDAD. OBJETIVO: Ofrecer a la ciudadanía  del área urbana y rural un desarrollo municipal sustentable, a través de una gestión transparente y enmarcada en la legalidad, para el uso adecuado de los recursos, buscando el equilibrio en la sociedad, la economía y medio ambiente. ESTRATEGIA:  DESARROLLO INTEGRAL SUSTENTABLE.</t>
  </si>
  <si>
    <t xml:space="preserve">Implementar la planeación del desarrollo urbano.  </t>
  </si>
  <si>
    <t>PORCENTAJE DE CIUDADANOS QUE RECIBEN UNA MEJOR ATENCIÓN POR PARTE DE LOS FUNCIONARIOS.</t>
  </si>
  <si>
    <t>(SOLICITUDES DE INFORMACIÓN RECIBIDAS/ TOTAL DE SOLICITUDES DE INFORMACIÓN QUE SE LES DIO RESPUESTA) X100</t>
  </si>
  <si>
    <t>PORTAL OFICIAL DEL MUNICIPIO DE XOCHIHUEHUETLAN</t>
  </si>
  <si>
    <t>SOLICITUDES DE INFORMACIÓN RECIBIDAS</t>
  </si>
  <si>
    <t>TOTAL DE SOLICITUDES DE INFORMACIÓN QUE SE LES DIO RESPUESTA</t>
  </si>
  <si>
    <t>COMPROMISO DE GOBIERNO 3:  SERVICIOS PÚBLICOS DE CALIDAD. OBJETIVO: Proveer a la población de un servicio de agua potable y saneamiento de calidad, manteniendo y ampliando la infraestructura hidráulica y de drenaje, para elevar el bienestar  de los usuarios. ESTRATEGIA: INFRAESTRUCTURA DE AGUA LIMPIA Y SANEAMIENTO.</t>
  </si>
  <si>
    <t xml:space="preserve"> Promoción  de la cultura del agua.</t>
  </si>
  <si>
    <t>PROMOCIÓN Y DIFUSIÓN DE UNA CULTURA ECOLÓGICA.</t>
  </si>
  <si>
    <t>COMPROMISO DE GOBIERNO 3:  SERVICIOS PÚBLICOS DE CALIDAD. OBJETIVO: Promover  la protección y mejoramiento del medio ambiente y el manejo adecuado de los recursos naturales, organizando y encausando acciones para prevenir y controlar la contaminación del agua, suelo y aire, con la participación consiente y responsable de todos los sectores de la sociedad. ESTRATEGIA: PLANTACIÓN DE ÁRBOLES PARA ZONAS RURALES Y URBANAS.</t>
  </si>
  <si>
    <t>PRODUCTIVIDAD Y OPORTUNIDADES DE EMPLEO.</t>
  </si>
  <si>
    <t>COMPROMISO DE GOBIERNO 4: ECONOMÍA COMPETITIVA.OBJETIVO: Consolidar el desarrollo integral y equilibrado de la economía del municipio, impulsando  a Xochichuequense, como zona estratégica de conectividad, para promover la creación del empleo y un pago justo, que contribuya a elevar la calidad de vida de la población. ESTRATEGIA: DESARROLLO ECONÓMICO.</t>
  </si>
  <si>
    <t xml:space="preserve"> IMPLEMENTACIÓN DE TECNOLOGÍA PARA EL MANEJO EFICIENTE DE LA INFORMACIÓN.</t>
  </si>
  <si>
    <t>APOYO A LA INFRAESTRUCTURA Y SERVICIOS PÚBLICOS DE CALIDAD.</t>
  </si>
  <si>
    <t xml:space="preserve">COMPROMISO DE GOBIERNO 2: DESARROLLO SOCIAL Y HUMANO. OBJETIVO: Ofrecer servicios básicos de salud, incluyentes, oportunos y con sensibilidad, implementando sistemas de calidad que produzcan impactos positivos y faciliten el acceso de todos los sectores de población a mejores niveles de salud para una vida plena. ESTRATEGIA: SALUD CON PLENITUD. </t>
  </si>
  <si>
    <t>Participar y coordinar las campañas de prevención de enfermedades para las familias más desprotegidas.</t>
  </si>
  <si>
    <t>FORMULAR Y EJECUTAR PROGRAMAS DE OPERACIÓN Y MANTENIMIENTO DE LA PLANTA TRATADORA DE AGUA.</t>
  </si>
  <si>
    <t>DIRECCIÓN DE LA MUJER</t>
  </si>
  <si>
    <t>PREVENCIÓN Y ERRADICACIÓN DE LA VIOLENCIA DE GÉNERO.</t>
  </si>
  <si>
    <t xml:space="preserve">Mejorar el servicio que presta la Secretaria de la Mujer para la atención a cualquier tipo de violencia.   </t>
  </si>
  <si>
    <t>Contribuir a promover la cultura de la igualdad de género mediante la asesoría, orientación y canalización a grupos vulnerables en situación de contingencia.</t>
  </si>
  <si>
    <t>Asesorías de psicología y jurídica, implementadas a mujeres en condiciones de vulnerabilidad efectuadas</t>
  </si>
  <si>
    <t>Porcentaje de acciones realizadas.</t>
  </si>
  <si>
    <t>(Asesorías programadas/Total de asesorías realizadas)x100</t>
  </si>
  <si>
    <t>Estudios de violencia en el Municipio.</t>
  </si>
  <si>
    <t>Bitácoras, base de datos</t>
  </si>
  <si>
    <t>Asesorías programadas</t>
  </si>
  <si>
    <t>Total de asesorías realizadas</t>
  </si>
  <si>
    <t>PROMOCIÓN DE LA CULTURA DEL AGUA.</t>
  </si>
  <si>
    <t>EJE 1 BIENESTAR, DESARROLLO HUMANO Y JUISTICIA SOCIAL. Objetivo 1.3 Disminuir las desigualdades a través de la atención a grupos vulnerables Estrategia: 1.3.2 Atención prioritaria a grupos vulnerables. Línea de acción: 1.3.2.1 Implementar acciones de terapias medicinales, jornadas de detección de cáncer mamario y prostático, jornadas de entrega de implantes mamarios post cáncer mamario, jornadas quirúrgicas de implantes, jornadas de lentes (bifocales y monofocales), jornadas de prótesis dental total o parcial removible, atención a personas que sufran algún tipo de quemadura para su traslado, atención y medicinas la realización de pruebas rápidas para la detección de SARS- CoV-2.</t>
  </si>
  <si>
    <t>Acciones Concretas:</t>
  </si>
  <si>
    <t>10000          11000       13000        20000      21000    24000       26000        29000      30000       31000   33000      34000      38000     39000</t>
  </si>
  <si>
    <t>PRESUPUESTO APROBADO:</t>
  </si>
  <si>
    <t>10000         11000        13000</t>
  </si>
  <si>
    <t xml:space="preserve">10000         11000        13000         </t>
  </si>
  <si>
    <t>10000          11000      13000</t>
  </si>
  <si>
    <t>10000       11000          13000</t>
  </si>
  <si>
    <t>10000       11000         13000</t>
  </si>
  <si>
    <t>10000       11000         13000        20000       21000         22000           24000           26000            30000        31000           38000</t>
  </si>
  <si>
    <t>20000       21000</t>
  </si>
  <si>
    <t>20000       22000</t>
  </si>
  <si>
    <t>20000       22000         26000</t>
  </si>
  <si>
    <t>10000       11000        13000</t>
  </si>
  <si>
    <t>10000       11000        13000        20000            21000        22000</t>
  </si>
  <si>
    <t>10000       11000         13000         20000        21000        22000      26000</t>
  </si>
  <si>
    <t>10000       11000          13000          20000           21000      24000</t>
  </si>
  <si>
    <t>20000        21000        22000</t>
  </si>
  <si>
    <t>10000         11000         13000            20000           21000         24000      26000     29000</t>
  </si>
  <si>
    <t>20000       21000        24000</t>
  </si>
  <si>
    <t>10000       11000       13000</t>
  </si>
  <si>
    <t>10000       11000       13000      20000        21000     22000      24000       25000      27000          29000         30000       31000         33000        34000       35000          37000         38000      39000 50000     51000         59000</t>
  </si>
  <si>
    <t xml:space="preserve">  ACTUALIZAR EL PADRON CATASTRAL MUNICIPAL</t>
  </si>
  <si>
    <t>10000         11000           13000</t>
  </si>
  <si>
    <t>10000          11000            13000         40000         44000</t>
  </si>
  <si>
    <t>40000         44000</t>
  </si>
  <si>
    <t>10000          11000        13000</t>
  </si>
  <si>
    <t>10000          11000      13000     20000        27000        40000      44000</t>
  </si>
  <si>
    <t>10000        11000         13000         20000     21000</t>
  </si>
  <si>
    <t>10000         11000       13000</t>
  </si>
  <si>
    <t>10000       11000     13000     20000      21000</t>
  </si>
  <si>
    <t>NOTA.- PROGRAMA DEL SISTEMA CONTABLE EN EL QUE SE REGISTRO EL RECURSO: SISTEMA CONTABLE SAACG.NET</t>
  </si>
  <si>
    <t>PRESUPUESTO MODIFICADO:</t>
  </si>
  <si>
    <t xml:space="preserve">PADRON </t>
  </si>
  <si>
    <t>PORCENTAJE RECAUDADO 2023</t>
  </si>
  <si>
    <t>(PORCENTAJE RECAUDADO POR IMPUESTOS CATASTRALES 2023/PORCENTAJE RECAUDADO 2024)X100</t>
  </si>
  <si>
    <t>PORCENTAJE RECAUDADO POR IMPUESTOS CATASTRALES 2023</t>
  </si>
  <si>
    <t>PROPUESTA DE INVERSIÓN 2024</t>
  </si>
  <si>
    <t>REPORTE DE LO RECAUDADO POR IMPUESTOS CATASTRALES 2023 Y 2024.</t>
  </si>
  <si>
    <t>CALENDARIZACIÓN- PRESUPUESTO BASADO EN RESULTADOS MODIFICADO (PBR)</t>
  </si>
  <si>
    <t>ATENDER Y RESOLVER LOS ASUNTOS LEGALES DEL H. AYUNTAMIENTO MUNICIPAL.</t>
  </si>
  <si>
    <t>DISTRIBUIR LOS PRESUPUESTOS A LOS DIFERENTES DEPARTAMENTOS CONFORME AL PRESUPUESTO DE EGRESOS.</t>
  </si>
  <si>
    <t>PERIODO: ENERO-DICIEMBRE</t>
  </si>
  <si>
    <t>H. AYUNTAMIENTO MUNICIPAL CONSTITUCIONAL DE XOCHIHUEHUETLAN</t>
  </si>
  <si>
    <t>SOLICITAR Y RECABAR INFORMACIÓN PÚBLICA DE LAS DIVERSAS ÁREAS PARA SU PUBLICACIÓN EN EL PORTAL OFICIAL DEL MUNICIPIO.</t>
  </si>
  <si>
    <t xml:space="preserve">COMPROMISO DE GOBIERNO 2:  DESARROLLO SOCIAL Y HUMANO. OBJETIVO:Promover la formación educativa de la población Xocheña, apoyando la  creación de infraestructura educativa, la provisión de herramienta de tecnología y el otorgamiento de estímulo para continuar los estudios,así mismo fomentar el desarrollo integral e inclusivo de la población a través de programas de activación física, deporte, cultura y recreación para crear ambientes sanos y seguros. ESTRATEGIA: Involucrar a las familias en actividades deportivas, culturales y de recreación para promover la salud y convivencia entre los diversos sectores de la población. </t>
  </si>
  <si>
    <t>Instrumentar una campaña permanente de difusión de las actividades deportivas, así como de programas sociales para promover la cultura física, recreativa y deportiva.</t>
  </si>
  <si>
    <t>ESCUELAS PÚBLICAS DE EDUCACIÓN BÁSICA SON APOYADAS MEDIANTE LA INFRAESTRUCTURA FÍSICA, EQUIPAMIENTO Y LA AUTONOMÍA DE GESTIÓN.</t>
  </si>
  <si>
    <t xml:space="preserve"> DIFUNDIR PROGRAMAS DEPORTIVOS QUE CONTRIBUYAN EN LA FORMACIÓN INTEGRAL DE LOS INDIVIDUOS.</t>
  </si>
  <si>
    <t xml:space="preserve"> ESCUELAS PÚBLICAS DE EDUCACIÓN BÁSICA SON APOYADAS MEDIANTE LA INFRAESTRUCTURA FÍSICA, EQUIPAMIENTO Y LA AUTONOMÍA DE GESTIÓN.</t>
  </si>
  <si>
    <t xml:space="preserve"> ESTABLECER LA ATENCIÓN Y COORDINACIÓN CON LOS PADRES DE FAMILIA, SOCIEDAD DE ALUMNOS, MAESTROS E INSTANCIAS DE GOBIERNO PARA ESTABLECER VINCULOS CON EL DESARROLLO ESTUDIANTIL</t>
  </si>
  <si>
    <t>REPORTE DE ACTIVIDADES DEPORTIVAS REALIZADAS</t>
  </si>
  <si>
    <t>1.7 ASUNTOS DE ORDEN PÚBLICO Y SEGURIDAD INTERIOR</t>
  </si>
  <si>
    <t>1.7.1 POLICIA</t>
  </si>
  <si>
    <t>EJE 3. ESTADO DE DERECHO, GOBERNABILIDAD Y GOBERNANZA DEMOCRATICA. Objetivo: Impulsar la reingeniería institucional, el fortalecimiento en la infraestructura, tecnologías y equipamiento policial, a fin de eficientar el funcionamiento táctico operativo, las acciones para la prevención de los delitos y la atención a víctimas.Estrategia: Mejorar la infraestructura tecnología y equipamiento de seguridad pública.  Línea de acción: Dotar de armamento, municiones y cargadores al personal de la Policía Estatal y Suministrar dos juegos de uniformes completos al año al personal de la Policía Estatal.</t>
  </si>
  <si>
    <t>COMPROMISO DE GOBIERNO 5:JUSTICIA PARA UN XOCHIHUEHUETLÁN SEGURO. Objetivo: Ofrecer un ambiente pacifico para el Municipio de Xochichuehuetlán, implementando acciones como profesionalizar al personal de Seguridad Pública y eficientando los procesos institucionales de la administración de justicia.  ESTRATEGIA:  SEGURIDAD PÚBLICA.</t>
  </si>
  <si>
    <t>Proporcionar un eficiente servicio de protección ciudadana, manteniendo una permanente mejora en el equipo y armamento de las corporaciones.</t>
  </si>
  <si>
    <t>CONTRIBUIR A LA PROTECCIÓN DE LOS HABITANTES DEL MUNICIPIO MEDIANTE LAS RONDAS DE VIGILANCIA DE LA SEGURIDAD RURAL.</t>
  </si>
  <si>
    <t>INTERVENIR EN LA SEGURIDAD DEL MUNICIPIO DE XOCHIHUEHUETLAN PARA BRINDAR MAYOR CONFIANZA A LA POBLACIÓN</t>
  </si>
  <si>
    <t>EFECTIVIDAD EN LA LUCHA CONTRA LA DELINCUENCIA PARA MEJORAR LA CALIDAD DE VIDA DE LOS XOCHENSES.</t>
  </si>
  <si>
    <t>EQUIPAR A LA SUBDIRECCIÓN DE VIGILANCIA RURAL PARA DESEMPEÑAR SUS FUNCIONES.</t>
  </si>
  <si>
    <t>PORCENTAJE DE CONFIANZA DE LA POBLACIÓN EN LA SEGURIDAD DE LA VIGILANCIA RURAL.</t>
  </si>
  <si>
    <t>PORCENTAJE DE EFECTIVIDAD DE LA SUBDIRECCIÓN DE VIGILANCIA RURAL.</t>
  </si>
  <si>
    <t>PORCENTAJE DE MATERIAL Y UNIFORMES ENTREGADOS A LA SUBDIRECCIÓN DE VIGILANCIA RURAL.</t>
  </si>
  <si>
    <t>(TOTAL DE PERSONAL DE SUBDIRECCIÓN DE VIGILANCIA RURAL./TOTAL DE ACTIVIDADES REALIZADAS CORRECTAMENTE.)X100</t>
  </si>
  <si>
    <t>(TOTAL DE MATERIAL Y UNIFORMES PROGRAMADOS./TOTAL DE ELEMENTOS QUE RECIBIERON MATERIAL Y UNIFORMES.)X100</t>
  </si>
  <si>
    <t>(TOTAL DE RECORRIDOS DE VIGILANCIA PROGRAMADAS./TOTAL DE RECORRIDOS DE VIGILANCIA REALIZADAS.)X100</t>
  </si>
  <si>
    <t>(PERSONAS BENEFICIADAS CON LA VIGILANCIA RURAL./TOTAL DE RECORRIDOS DE VIGILANCIA RURAL.)x100</t>
  </si>
  <si>
    <t>REPORTE DE PUNTOS DE VIGILANCIA EN EL MUNICIPIO.</t>
  </si>
  <si>
    <t>PERSONAL DE LA SUBDIRECCIÓN DE VIGILANCIA RURAL.</t>
  </si>
  <si>
    <t>MATERIALES Y UNIFORMES.</t>
  </si>
  <si>
    <t>TOTAL DE RECORRIDOS DE VIGILANCIA PROGRAMADAS</t>
  </si>
  <si>
    <t>TOTAL DE RECORRIDOS DE VIGILANCIA REALIZADAS</t>
  </si>
  <si>
    <t>PERSONAS BENEFICIADAS CON LA VIGILANCIA RURAL</t>
  </si>
  <si>
    <t>TOTAL DE RECORRIDOS DE VIGILANCIA RURAL</t>
  </si>
  <si>
    <t>TOTAL DE PERSONAL DE SUBDIRECCIÓN DE VIGILANCIA RURAL</t>
  </si>
  <si>
    <t>TOTAL DE ACTIVIDADES REALIZADAS CORRECTAMENTE</t>
  </si>
  <si>
    <t>TOTAL DE MATERIAL Y UNIFORMES PROGRAMADOS</t>
  </si>
  <si>
    <t>TOTAL DE ELEMENTOS QUE RECIBIERON MATERIAL Y UNIFORMES</t>
  </si>
  <si>
    <t>RECORRIDOS</t>
  </si>
  <si>
    <t>INFORMES</t>
  </si>
  <si>
    <t>UNIFORMES</t>
  </si>
  <si>
    <t>PORCENTAJE DE RECORRIDOS DE VIGILANCIA REALIZADAS EN EL MUNICIPIO.</t>
  </si>
  <si>
    <t>DIRECCIÓN DE VIGILANCIA DE PLANTA TRATADORA DE AGUA</t>
  </si>
  <si>
    <t>COMPROMISO DE GOBIERNO 2: DESARROLLO SOCIAL Y HUMANO. OBJETIVO: Desarrollar políticas de gobierno sensibles a la necesidad y situación de las mujeres del municipio, creando mecanismos institucionales que promuevas, con enfoque de género, equidad y dignidad para este sector de la población. ESTRATEGIA:  MUJERES PARA CON DIGNIDAD Y VALOR PARA EL SUSTENTO DE LA FAMILIA</t>
  </si>
  <si>
    <t>Semestral</t>
  </si>
  <si>
    <t>(Acciones realizadas /Total de acciones programadas)x100</t>
  </si>
  <si>
    <t xml:space="preserve">La administración municipal realiza acciones de protección de los derechos, mediante asistencia social, asesorías y talleres que les permita alas mujeres superar contingencias que por motivo de conflictos familiares y enfermedades que se pudieran presentar.
</t>
  </si>
  <si>
    <t xml:space="preserve">Porcentaje de acciones para promover la igualdad de genero a mujeres </t>
  </si>
  <si>
    <t>(Mujeres que asistieron a talleres realizados/Total de mujeres en el municipio)*100</t>
  </si>
  <si>
    <t xml:space="preserve">Bitácoras, y Evidencia fotograficas </t>
  </si>
  <si>
    <t>Desarrollar oportunidades y capacidades para enfrentar la situación de vulnerabilidad de las mujeres en el municipio.</t>
  </si>
  <si>
    <t>Gestion</t>
  </si>
  <si>
    <t>ACTIVIDADES 1.1</t>
  </si>
  <si>
    <t>Realizar cursos de capacitación y formación para las mujeres del municipio, para fortalecer sus habilidades y destrezas.</t>
  </si>
  <si>
    <t>Porcentaje de cursos desarrollados</t>
  </si>
  <si>
    <t>Trimestral</t>
  </si>
  <si>
    <t>(Cursos impartido / Total de cursos por impartir ) * 100</t>
  </si>
  <si>
    <t xml:space="preserve">Listas de asistencia y evidencias fotograficas </t>
  </si>
  <si>
    <t>ACTIVIDADES 1.2</t>
  </si>
  <si>
    <t>Realizar cursos y talleres de empoderamiento</t>
  </si>
  <si>
    <t>Porcentaje de cursos para empoderar a la mujeres</t>
  </si>
  <si>
    <t xml:space="preserve">(Talleres impartidas /Total de talleres programadas de impartir ) * 100 </t>
  </si>
  <si>
    <t xml:space="preserve">Listas de asistencia </t>
  </si>
  <si>
    <t>ACTIVIDADES 1.3</t>
  </si>
  <si>
    <t>Imparticion de platicas y conferencias sobre temas de violencia intrafamiliar.</t>
  </si>
  <si>
    <t>Porcentaje de platicas y conferencias en temas de violencia intrafamiliar</t>
  </si>
  <si>
    <t>(Conferencias realizadas / Conferencias programadas ) * 100</t>
  </si>
  <si>
    <t xml:space="preserve">Reportes internos y evidencia fotografica </t>
  </si>
  <si>
    <t>ACTIVIDADES 1.4</t>
  </si>
  <si>
    <t xml:space="preserve">Elaborar un programa de difusión de los conceptos básicos de perspectiva de equidad de género para todas las mujeres </t>
  </si>
  <si>
    <t>Porcentaje de programas  de difusion realizada</t>
  </si>
  <si>
    <t>(Total de programas de equidad de genero difundidas/Total de programas de equidad de genero programadas de difundir)*100</t>
  </si>
  <si>
    <t>Programas de equidad de genero</t>
  </si>
  <si>
    <t>ACTIVIDADES 1.5</t>
  </si>
  <si>
    <t>Promover la participación social y política de las mujeres y apoyamos la formación de mujeres líderes para la reivindicación de sus derechos.</t>
  </si>
  <si>
    <t>Porcentaje de mujeres con participación social y politica municipal</t>
  </si>
  <si>
    <t>(Mujeres que han participado en algun cargo de elección popular realizado/Total de mujeres en el municipio)*100</t>
  </si>
  <si>
    <t xml:space="preserve">Reportes internos  </t>
  </si>
  <si>
    <t>Acciones realizadas</t>
  </si>
  <si>
    <t>Acciones</t>
  </si>
  <si>
    <t>Mujeres que asistieron a talleres realizados</t>
  </si>
  <si>
    <t>Talleres</t>
  </si>
  <si>
    <t>Total de mujeres en el municipio</t>
  </si>
  <si>
    <t>Asesorias</t>
  </si>
  <si>
    <t>Cursos impartido</t>
  </si>
  <si>
    <t>Curso</t>
  </si>
  <si>
    <t>Total de cursos por impartir</t>
  </si>
  <si>
    <t xml:space="preserve">Talleres impartidas </t>
  </si>
  <si>
    <t xml:space="preserve">Total de talleres programadas de impartir </t>
  </si>
  <si>
    <t>Conferencias realizadas</t>
  </si>
  <si>
    <t>Conferencias</t>
  </si>
  <si>
    <t>Conferencias programadas</t>
  </si>
  <si>
    <t>Total de programas de equidad de genero difundidas</t>
  </si>
  <si>
    <t>Programas</t>
  </si>
  <si>
    <t>Total de programas de equidad de genero programadas de difundir</t>
  </si>
  <si>
    <t>Mujeres que han participado en algun cargo de elección popular realizado</t>
  </si>
  <si>
    <t>Participación</t>
  </si>
  <si>
    <t>10000                     11000                         13000</t>
  </si>
  <si>
    <t xml:space="preserve"> 10000          11000      13000</t>
  </si>
  <si>
    <t xml:space="preserve">Elaborar un programa de difusión de los conceptos básicos de perspectiva de equidad de género para todas las mujeres. </t>
  </si>
  <si>
    <t>Elaborar un programa de difusión de los conceptos básicos de perspectiva de equidad de género para todas las mujeres.</t>
  </si>
  <si>
    <t>CONTRIBUIR A PROPORCIONAR SERVICIOS DE CALIDAD Y UNA MEJORA CONTINUA EN BENEFICIO DE LA POBLACIÓN.</t>
  </si>
  <si>
    <t>LA ADMINISTRACIÓN TIENE UNA COORDINACIÓN EFICIENTE CON LAS ÁREAS QUE INTEGRAN EL SUMINISTRO DE SERVICIOS PÚBLICOS.</t>
  </si>
  <si>
    <t>RECOLECCIÓN DE DESECHOS SÓLIDOS DEL MUNICIPIO Y LAS COLONIAS</t>
  </si>
  <si>
    <t>CAMPAÑAS DE DESCACHARRIZACIÓN EN EL MUNICIPIO.</t>
  </si>
  <si>
    <t>RECOLECCIÓN DE BASURA Y DESECHOS SÓLIDOS EN EL MUNICIPIO Y SUS LOCALIDADES.</t>
  </si>
  <si>
    <t>LIMPIEZA DE VIALIDADES PRINCIPALES.</t>
  </si>
  <si>
    <t>ATENCIÓN DE PETICIONES CIUDADANAS DE RECOLECCIÓN DE BASURA.</t>
  </si>
  <si>
    <t>ADQUISICION DE CESTOS DE BASURA PARA LA PLAZA Y CALLES DEL MUNICIPIO.</t>
  </si>
  <si>
    <t>CAMPAÑAS DE CONCIENTIZACIÓN PARA LA CLASIFICACION DE LOS RECIDUOS GENERADOS</t>
  </si>
  <si>
    <t>SENSIBILIZAR A LA COMUNIDAD EN LA REDUCCIÓN DE RESIDUOS Y SU DISPOSICION FINAL</t>
  </si>
  <si>
    <t>ACTIVIDADES 1.6</t>
  </si>
  <si>
    <t>ACTIVIDADES 1.7</t>
  </si>
  <si>
    <t>PORCENTAJE DE SATISFACCIÓN EN LOS SERVICIOS MUNICIPALES OTORGADOS.</t>
  </si>
  <si>
    <t xml:space="preserve">PORCENTAJE DE IMPLEMENTACIÓN DEL PROGRAMA. </t>
  </si>
  <si>
    <t>PORCENTAJE DE FAENAS PARA LA RECOLECCIÓN DE DESECHOS SOLIDOS.</t>
  </si>
  <si>
    <t>PORCENTAJE DE CAMPAÑAS EFECTUADAS.</t>
  </si>
  <si>
    <t>PORCENTAJE DE RECOLECCIÓN DE BASURA.</t>
  </si>
  <si>
    <t>PORCENTAJE DE COBERTURA DE LIMPIEZA DE VIALIDADES PRINCIPALES ASFALTADAS EN EL MUNICIPIO.</t>
  </si>
  <si>
    <t>PORCENTAJE DE ATENCIÓN DE PETICIONES CIUDADANAS DE RECOLECCIÓN DE BASURA.</t>
  </si>
  <si>
    <t xml:space="preserve">PORCENTAJE DE COLOCACIÓN DE CESTOS DE BASURA </t>
  </si>
  <si>
    <t>PORCENTAJE DE CAMPAÑAS DE CONCIENTIZACION PARA LA CLASIFICACION DE RESIDUOS REALIZADAS</t>
  </si>
  <si>
    <t>PORCENTAJE DE ACCIONES PARA LA REDUCCIÓN DE RESIDUOS Y SU DISPOSICION FINAL</t>
  </si>
  <si>
    <t>(PERSONAS QUE MENCIONAN RECIBIR SERVICIOS PÚBLICOS DE CALIDAD/PERSONAS ENCUESTADAS)*100.</t>
  </si>
  <si>
    <t>(PROGRAMAS DE COORDINACIÓN DE SERVICIOS PÚBLICOS REALIZADOS/PROGRAMAS DE COORDINACIÓN DE SERVICIOS PÚBLICOS PROGRAMADOS)*100.</t>
  </si>
  <si>
    <t>(TONELADAS DE RECOLECCIÓN DE DESECHOS SÓLIDOS OBTENIDAS /TOTAL DE FAENAS PROGRAMADAS)*100.</t>
  </si>
  <si>
    <t>(CAMPAÑAS DE DESCACHARRIZACIÓN REALIZADAS/CAMPAÑAS DE DESCACHARRIZACIÓN PROGRAMADAS)*100.</t>
  </si>
  <si>
    <t>(TONELADAS DE BASURA RECOLECTADA/TONELADAS DE BASURA PROGRAMADA)*100.</t>
  </si>
  <si>
    <t>(LONGITUD DE VIALIDADES PRINCIPALES BARRIDAS/ TOTAL DE LONGITUD DE VIALIDADES PRINCIPALES)*100.</t>
  </si>
  <si>
    <t>(SOLICITUD DE HABITANTES ATENDIDAS/TOTAL DE SOLICITUD DE HABITANTES RECIBIDAS)*100.</t>
  </si>
  <si>
    <t>(CESTOS DE BASURA COLOCADAS /CESTOS DE BASURA POR COLOCAR)*100</t>
  </si>
  <si>
    <t>(TOTAL DE CAMPAÑAS REALIZADAS/TOTAL DE CAMPAÑAS PROGRAMADAS)* 100</t>
  </si>
  <si>
    <t>(NUMERO DE ACCIONES REALIZADAS/TOTAL DE ACCIONES PROGRAMADAS)*100</t>
  </si>
  <si>
    <t>ENCUESTA REALIZADAS POR SERVICIOS PUBLICOS</t>
  </si>
  <si>
    <t>INFORMES DE PROGRAMAS</t>
  </si>
  <si>
    <t>BITACCORA DE PROGRAMACION</t>
  </si>
  <si>
    <t>REPORTE INTERNO</t>
  </si>
  <si>
    <t>REPORTE INTERNO Y EVIDENCIA FOTOGRAFICA</t>
  </si>
  <si>
    <t>REPORTE INTERNO Y SOLICITUDES</t>
  </si>
  <si>
    <t>INFORMES Y EVIDENCIAS FOTOGRAFICAS</t>
  </si>
  <si>
    <t>REPORTES INTERNOS Y EVIDENCIA FOTOGRAFICA</t>
  </si>
  <si>
    <t>CAMPAÑAS DE DESCACHARRIZACIÓN REALIZADAS</t>
  </si>
  <si>
    <t>CAMPAÑAS DE DESCACHARRIZACIÓN PROGRAMADAS</t>
  </si>
  <si>
    <t>TONELADAS DE BASURA RECOLECTADA</t>
  </si>
  <si>
    <t>TONELADAS DE BASURA PROGRAMADA</t>
  </si>
  <si>
    <t>LONGITUD DE VIALIDADES PRINCIPALES BARRIDAS</t>
  </si>
  <si>
    <t>TOTAL DE LONGITUD DE VIALIDADES PRINCIPALES</t>
  </si>
  <si>
    <t>SOLICITUD DE HABITANTES ATENDIDAS</t>
  </si>
  <si>
    <t>TOTAL DE SOLICITUD DE HABITANTES RECIBIDAS</t>
  </si>
  <si>
    <t>CESTOS DE BASURA COLOCADAS</t>
  </si>
  <si>
    <t>CESTOS DE BASURA POR COLOCAR</t>
  </si>
  <si>
    <t>TOTAL DE CAMPAÑAS REALIZADAS</t>
  </si>
  <si>
    <t>TOTAL DE CAMPAÑAS PROGRAMADAS</t>
  </si>
  <si>
    <t>NUMERO DE ACCIONES REALIZADAS</t>
  </si>
  <si>
    <t>SERVICIO</t>
  </si>
  <si>
    <t>KILOMETRO LINEAL</t>
  </si>
  <si>
    <t>PIEZA</t>
  </si>
  <si>
    <t>PERSONAS QUE MENCIONAN RECIBIR SERVICIOS PÚBLICOS DE CALIDAD</t>
  </si>
  <si>
    <t>PERSONAS ENCUESTADAS</t>
  </si>
  <si>
    <t>PROGRAMAS DE COORDINACIÓN DE SERVICIOS PÚBLICOS REALIZADAS</t>
  </si>
  <si>
    <t>PROGRAMAS DE COORDINACIÓN DE SERVICIOS PÚBLICOS PROGRAMADOS</t>
  </si>
  <si>
    <t>TONELADAS DE RECOLECCIÓN DE DESECHOS SÓLIDOS OBTENIDAS</t>
  </si>
  <si>
    <t>TOTAL DE FAENAS PROGRAMADAS</t>
  </si>
  <si>
    <t xml:space="preserve">10000       11000       13000      20000        21000     22000   </t>
  </si>
  <si>
    <t>2024-2027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</si>
</sst>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0.0"/>
  </numFmts>
  <fonts count="85">
    <font>
      <sz val="11"/>
      <color theme="1"/>
      <name val="Calibri"/>
      <family val="2"/>
      <scheme val="minor"/>
    </font>
    <font>
      <sz val="11"/>
      <color theme="1"/>
      <name val="Calibri"/>
      <family val="2"/>
      <scheme val="minor"/>
    </font>
    <font>
      <b/>
      <sz val="14"/>
      <color theme="1"/>
      <name val="Arial"/>
      <family val="2"/>
    </font>
    <font>
      <sz val="8"/>
      <color rgb="FF000000"/>
      <name val="Arial"/>
      <family val="2"/>
    </font>
    <font>
      <sz val="8"/>
      <color theme="1"/>
      <name val="Arial"/>
      <family val="2"/>
    </font>
    <font>
      <b/>
      <sz val="8"/>
      <color theme="1"/>
      <name val="Arial"/>
      <family val="2"/>
    </font>
    <font>
      <sz val="8"/>
      <color theme="1"/>
      <name val="Calibri"/>
      <family val="2"/>
      <scheme val="minor"/>
    </font>
    <font>
      <sz val="8"/>
      <color rgb="FFFF0000"/>
      <name val="Arial"/>
      <family val="2"/>
    </font>
    <font>
      <b/>
      <sz val="12"/>
      <color theme="1"/>
      <name val="Calibri"/>
      <family val="2"/>
      <scheme val="minor"/>
    </font>
    <font>
      <sz val="10"/>
      <name val="Arial"/>
      <family val="2"/>
    </font>
    <font>
      <sz val="8"/>
      <name val="Arial Narrow"/>
      <family val="2"/>
    </font>
    <font>
      <b/>
      <sz val="8"/>
      <color theme="1"/>
      <name val="Calibri"/>
      <family val="2"/>
      <scheme val="minor"/>
    </font>
    <font>
      <b/>
      <sz val="9"/>
      <color rgb="FF000000"/>
      <name val="Arial"/>
      <family val="2"/>
    </font>
    <font>
      <b/>
      <sz val="9"/>
      <name val="Arial"/>
      <family val="2"/>
    </font>
    <font>
      <b/>
      <sz val="9"/>
      <color theme="1"/>
      <name val="Calibri"/>
      <family val="2"/>
      <scheme val="minor"/>
    </font>
    <font>
      <sz val="9"/>
      <color rgb="FF000000"/>
      <name val="Arial"/>
      <family val="2"/>
    </font>
    <font>
      <b/>
      <sz val="10"/>
      <name val="Arial"/>
      <family val="2"/>
    </font>
    <font>
      <b/>
      <sz val="9"/>
      <color theme="1"/>
      <name val="Arial"/>
      <family val="2"/>
    </font>
    <font>
      <sz val="18"/>
      <color theme="1"/>
      <name val="HGSHeiseiKakugothictaiW9"/>
      <family val="3"/>
      <charset val="128"/>
    </font>
    <font>
      <u/>
      <sz val="14"/>
      <color theme="1"/>
      <name val="HGSHeiseiKakugothictaiW9"/>
      <family val="3"/>
      <charset val="128"/>
    </font>
    <font>
      <b/>
      <sz val="24"/>
      <color theme="1"/>
      <name val="Arabic Typesetting"/>
      <family val="4"/>
    </font>
    <font>
      <b/>
      <sz val="14"/>
      <color theme="1"/>
      <name val="Aparajita"/>
      <family val="2"/>
    </font>
    <font>
      <sz val="18"/>
      <color theme="1"/>
      <name val="Baskerville Old Face"/>
      <family val="1"/>
    </font>
    <font>
      <sz val="11"/>
      <color theme="1"/>
      <name val="Baskerville Old Face"/>
      <family val="1"/>
    </font>
    <font>
      <sz val="12"/>
      <color theme="1"/>
      <name val="Baskerville Old Face"/>
      <family val="1"/>
    </font>
    <font>
      <b/>
      <sz val="12"/>
      <color theme="1"/>
      <name val="Baskerville Old Face"/>
      <family val="1"/>
    </font>
    <font>
      <sz val="12"/>
      <color theme="1"/>
      <name val="Georgia"/>
      <family val="1"/>
    </font>
    <font>
      <sz val="11"/>
      <color theme="1"/>
      <name val="Georgia"/>
      <family val="1"/>
    </font>
    <font>
      <sz val="18"/>
      <color theme="1"/>
      <name val="Georgia"/>
      <family val="1"/>
    </font>
    <font>
      <sz val="14"/>
      <color theme="1"/>
      <name val="Georgia"/>
      <family val="1"/>
    </font>
    <font>
      <b/>
      <sz val="12"/>
      <color theme="1"/>
      <name val="Arial"/>
      <family val="2"/>
    </font>
    <font>
      <sz val="12"/>
      <color theme="1"/>
      <name val="Arial"/>
      <family val="2"/>
    </font>
    <font>
      <sz val="11"/>
      <color theme="1"/>
      <name val="Arial"/>
      <family val="2"/>
    </font>
    <font>
      <u/>
      <sz val="14"/>
      <color theme="1"/>
      <name val="Arial"/>
      <family val="2"/>
    </font>
    <font>
      <sz val="18"/>
      <color theme="1"/>
      <name val="Arial"/>
      <family val="2"/>
    </font>
    <font>
      <b/>
      <sz val="20"/>
      <color theme="1"/>
      <name val="Arial"/>
      <family val="2"/>
    </font>
    <font>
      <b/>
      <sz val="14"/>
      <color rgb="FF000000"/>
      <name val="Arial"/>
      <family val="2"/>
    </font>
    <font>
      <sz val="14"/>
      <color rgb="FF000000"/>
      <name val="Arial"/>
      <family val="2"/>
    </font>
    <font>
      <sz val="14"/>
      <color theme="1"/>
      <name val="Arial"/>
      <family val="2"/>
    </font>
    <font>
      <sz val="14"/>
      <name val="Arial"/>
      <family val="2"/>
    </font>
    <font>
      <sz val="9"/>
      <color theme="1"/>
      <name val="Arial"/>
      <family val="2"/>
    </font>
    <font>
      <b/>
      <sz val="26"/>
      <color theme="1"/>
      <name val="Arial"/>
      <family val="2"/>
    </font>
    <font>
      <sz val="22"/>
      <color theme="1"/>
      <name val="Arial"/>
      <family val="2"/>
    </font>
    <font>
      <sz val="20"/>
      <color theme="1"/>
      <name val="Arial"/>
      <family val="2"/>
    </font>
    <font>
      <sz val="16"/>
      <color theme="1"/>
      <name val="Arial"/>
      <family val="2"/>
    </font>
    <font>
      <b/>
      <sz val="16"/>
      <color rgb="FF000000"/>
      <name val="Arial"/>
      <family val="2"/>
    </font>
    <font>
      <sz val="16"/>
      <color rgb="FF000000"/>
      <name val="Arial"/>
      <family val="2"/>
    </font>
    <font>
      <b/>
      <sz val="16"/>
      <name val="Arial"/>
      <family val="2"/>
    </font>
    <font>
      <sz val="16"/>
      <name val="Arial"/>
      <family val="2"/>
    </font>
    <font>
      <b/>
      <sz val="16"/>
      <color theme="1"/>
      <name val="Arial"/>
      <family val="2"/>
    </font>
    <font>
      <b/>
      <sz val="18"/>
      <color theme="1"/>
      <name val="Arial"/>
      <family val="2"/>
    </font>
    <font>
      <b/>
      <sz val="22"/>
      <color theme="1"/>
      <name val="Arial"/>
      <family val="2"/>
    </font>
    <font>
      <sz val="15"/>
      <color theme="1"/>
      <name val="Arial"/>
      <family val="2"/>
    </font>
    <font>
      <sz val="15"/>
      <name val="Arial"/>
      <family val="2"/>
    </font>
    <font>
      <b/>
      <sz val="15"/>
      <color theme="1"/>
      <name val="Arial"/>
      <family val="2"/>
    </font>
    <font>
      <sz val="13"/>
      <color rgb="FF000000"/>
      <name val="Arial"/>
      <family val="2"/>
    </font>
    <font>
      <sz val="13"/>
      <color theme="1"/>
      <name val="Arial"/>
      <family val="2"/>
    </font>
    <font>
      <b/>
      <sz val="13"/>
      <color theme="1"/>
      <name val="Arial"/>
      <family val="2"/>
    </font>
    <font>
      <b/>
      <sz val="12"/>
      <color theme="1"/>
      <name val="Franklin Gothic Demi"/>
      <family val="2"/>
    </font>
    <font>
      <sz val="12"/>
      <color theme="1"/>
      <name val="Franklin Gothic Demi"/>
      <family val="2"/>
    </font>
    <font>
      <sz val="11"/>
      <color theme="1"/>
      <name val="Franklin Gothic Demi"/>
      <family val="2"/>
    </font>
    <font>
      <b/>
      <sz val="24"/>
      <color theme="1"/>
      <name val="Franklin Gothic Demi"/>
      <family val="2"/>
    </font>
    <font>
      <b/>
      <u/>
      <sz val="16"/>
      <color theme="1"/>
      <name val="Arial"/>
      <family val="2"/>
    </font>
    <font>
      <b/>
      <u/>
      <sz val="14"/>
      <color theme="1"/>
      <name val="Arial"/>
      <family val="2"/>
    </font>
    <font>
      <b/>
      <sz val="18"/>
      <color theme="1"/>
      <name val="Georgia"/>
      <family val="1"/>
    </font>
    <font>
      <b/>
      <sz val="38"/>
      <color theme="1"/>
      <name val="Arial"/>
      <family val="2"/>
    </font>
    <font>
      <b/>
      <u/>
      <sz val="18"/>
      <color theme="1"/>
      <name val="Arial"/>
      <family val="2"/>
    </font>
    <font>
      <sz val="12"/>
      <color rgb="FFFF0000"/>
      <name val="Arial"/>
      <family val="2"/>
    </font>
    <font>
      <b/>
      <i/>
      <sz val="12"/>
      <color theme="1"/>
      <name val="Baskerville Old Face"/>
      <family val="1"/>
    </font>
    <font>
      <b/>
      <sz val="11"/>
      <color theme="1"/>
      <name val="Arial"/>
      <family val="2"/>
    </font>
    <font>
      <sz val="10"/>
      <color theme="1"/>
      <name val="Arial"/>
      <family val="2"/>
    </font>
    <font>
      <sz val="10"/>
      <color theme="1"/>
      <name val="Calibri"/>
      <family val="2"/>
      <scheme val="minor"/>
    </font>
    <font>
      <b/>
      <sz val="10"/>
      <color rgb="FF000000"/>
      <name val="Arial"/>
      <family val="2"/>
    </font>
    <font>
      <sz val="10"/>
      <color rgb="FF000000"/>
      <name val="Arial"/>
      <family val="2"/>
    </font>
    <font>
      <b/>
      <sz val="10"/>
      <color theme="1"/>
      <name val="Arial"/>
      <family val="2"/>
    </font>
    <font>
      <b/>
      <u/>
      <sz val="10"/>
      <color theme="1"/>
      <name val="Arial"/>
      <family val="2"/>
    </font>
    <font>
      <sz val="11"/>
      <color indexed="8"/>
      <name val="Arial"/>
      <family val="2"/>
    </font>
    <font>
      <sz val="11"/>
      <color rgb="FF000000"/>
      <name val="Arial"/>
      <family val="2"/>
    </font>
    <font>
      <sz val="11"/>
      <color rgb="FF000000"/>
      <name val="Arial Narrow"/>
      <family val="2"/>
    </font>
    <font>
      <b/>
      <sz val="11"/>
      <color rgb="FF000000"/>
      <name val="Arial"/>
      <family val="2"/>
    </font>
    <font>
      <sz val="11"/>
      <name val="Arial"/>
      <family val="2"/>
    </font>
    <font>
      <sz val="9"/>
      <name val="Arial"/>
      <family val="2"/>
    </font>
    <font>
      <b/>
      <sz val="28"/>
      <color theme="1"/>
      <name val="Arial"/>
      <family val="2"/>
    </font>
    <font>
      <b/>
      <u/>
      <sz val="13"/>
      <color theme="1"/>
      <name val="Arial"/>
      <family val="2"/>
    </font>
    <font>
      <b/>
      <sz val="26"/>
      <color theme="1"/>
      <name val="Bookman Old Style"/>
      <family val="1"/>
    </font>
  </fonts>
  <fills count="11">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92D050"/>
        <bgColor indexed="64"/>
      </patternFill>
    </fill>
    <fill>
      <patternFill patternType="solid">
        <fgColor theme="6" tint="0.39997558519241921"/>
        <bgColor indexed="64"/>
      </patternFill>
    </fill>
    <fill>
      <patternFill patternType="solid">
        <fgColor rgb="FFF5F8EE"/>
        <bgColor indexed="64"/>
      </patternFill>
    </fill>
    <fill>
      <patternFill patternType="solid">
        <fgColor rgb="FFFFFF00"/>
        <bgColor indexed="64"/>
      </patternFill>
    </fill>
    <fill>
      <patternFill patternType="solid">
        <fgColor rgb="FFEEB5F1"/>
        <bgColor indexed="64"/>
      </patternFill>
    </fill>
    <fill>
      <patternFill patternType="solid">
        <fgColor rgb="FFFFEFFC"/>
        <bgColor indexed="64"/>
      </patternFill>
    </fill>
    <fill>
      <patternFill patternType="solid">
        <fgColor rgb="FFFFD9F8"/>
        <bgColor indexed="64"/>
      </patternFill>
    </fill>
  </fills>
  <borders count="9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right/>
      <top/>
      <bottom style="thin">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right style="thin">
        <color indexed="64"/>
      </right>
      <top/>
      <bottom/>
      <diagonal/>
    </border>
    <border>
      <left style="thin">
        <color auto="1"/>
      </left>
      <right style="thin">
        <color auto="1"/>
      </right>
      <top style="hair">
        <color auto="1"/>
      </top>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style="thin">
        <color indexed="64"/>
      </left>
      <right style="thin">
        <color indexed="64"/>
      </right>
      <top style="medium">
        <color indexed="64"/>
      </top>
      <bottom style="thin">
        <color indexed="64"/>
      </bottom>
      <diagonal/>
    </border>
    <border>
      <left style="medium">
        <color indexed="64"/>
      </left>
      <right/>
      <top style="thin">
        <color rgb="FF000000"/>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rgb="FF000000"/>
      </bottom>
      <diagonal/>
    </border>
    <border>
      <left style="medium">
        <color indexed="64"/>
      </left>
      <right/>
      <top style="thin">
        <color rgb="FF000000"/>
      </top>
      <bottom style="thin">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5" tint="0.59999389629810485"/>
      </left>
      <right style="thin">
        <color theme="5" tint="0.59999389629810485"/>
      </right>
      <top style="thin">
        <color theme="5" tint="0.59999389629810485"/>
      </top>
      <bottom style="thin">
        <color theme="5" tint="0.59999389629810485"/>
      </bottom>
      <diagonal/>
    </border>
    <border>
      <left style="thin">
        <color rgb="FF772B51"/>
      </left>
      <right style="thin">
        <color rgb="FF772B51"/>
      </right>
      <top style="thin">
        <color rgb="FF772B51"/>
      </top>
      <bottom style="thin">
        <color rgb="FF772B51"/>
      </bottom>
      <diagonal/>
    </border>
    <border>
      <left style="thin">
        <color rgb="FF772B51"/>
      </left>
      <right style="thin">
        <color rgb="FF772B51"/>
      </right>
      <top style="thin">
        <color rgb="FF772B51"/>
      </top>
      <bottom/>
      <diagonal/>
    </border>
    <border>
      <left style="thin">
        <color rgb="FF772B51"/>
      </left>
      <right style="thin">
        <color rgb="FF772B51"/>
      </right>
      <top/>
      <bottom style="thin">
        <color rgb="FF772B51"/>
      </bottom>
      <diagonal/>
    </border>
    <border>
      <left style="thin">
        <color rgb="FF269288"/>
      </left>
      <right style="thin">
        <color rgb="FF269288"/>
      </right>
      <top style="thin">
        <color rgb="FF269288"/>
      </top>
      <bottom style="thin">
        <color rgb="FF269288"/>
      </bottom>
      <diagonal/>
    </border>
    <border>
      <left style="thin">
        <color rgb="FF772B51"/>
      </left>
      <right style="thin">
        <color rgb="FF772B51"/>
      </right>
      <top/>
      <bottom/>
      <diagonal/>
    </border>
  </borders>
  <cellStyleXfs count="21">
    <xf numFmtId="0" fontId="0" fillId="0" borderId="0"/>
    <xf numFmtId="43" fontId="1" fillId="0" borderId="0" applyFont="0" applyFill="0" applyBorder="0" applyAlignment="0" applyProtection="0"/>
    <xf numFmtId="9" fontId="1" fillId="0" borderId="0" applyFont="0" applyFill="0" applyBorder="0" applyAlignment="0" applyProtection="0"/>
    <xf numFmtId="0" fontId="9" fillId="0" borderId="0">
      <alignment wrapText="1"/>
    </xf>
    <xf numFmtId="44"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9" fillId="0" borderId="0"/>
    <xf numFmtId="0" fontId="9" fillId="0" borderId="0">
      <alignment wrapText="1"/>
    </xf>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9" fillId="0" borderId="0"/>
    <xf numFmtId="0" fontId="9" fillId="0" borderId="0"/>
    <xf numFmtId="0" fontId="9" fillId="0" borderId="0"/>
    <xf numFmtId="44" fontId="1" fillId="0" borderId="0" applyFont="0" applyFill="0" applyBorder="0" applyAlignment="0" applyProtection="0"/>
  </cellStyleXfs>
  <cellXfs count="1181">
    <xf numFmtId="0" fontId="0" fillId="0" borderId="0" xfId="0"/>
    <xf numFmtId="0" fontId="4" fillId="2" borderId="0" xfId="0" applyFont="1" applyFill="1"/>
    <xf numFmtId="0" fontId="3" fillId="2" borderId="9" xfId="0" applyFont="1" applyFill="1" applyBorder="1" applyAlignment="1">
      <alignment horizontal="justify" vertical="center" wrapText="1" readingOrder="1"/>
    </xf>
    <xf numFmtId="0" fontId="4" fillId="0" borderId="9" xfId="0" applyFont="1" applyBorder="1" applyAlignment="1">
      <alignment horizontal="center"/>
    </xf>
    <xf numFmtId="9" fontId="4" fillId="0" borderId="9" xfId="0" applyNumberFormat="1" applyFont="1" applyBorder="1" applyAlignment="1">
      <alignment horizontal="center"/>
    </xf>
    <xf numFmtId="0" fontId="4" fillId="2" borderId="3" xfId="0" applyFont="1" applyFill="1" applyBorder="1" applyAlignment="1">
      <alignment horizontal="left"/>
    </xf>
    <xf numFmtId="0" fontId="4" fillId="2" borderId="4" xfId="0" applyFont="1" applyFill="1" applyBorder="1" applyAlignment="1">
      <alignment horizontal="left"/>
    </xf>
    <xf numFmtId="0" fontId="4" fillId="2" borderId="5" xfId="0" applyFont="1" applyFill="1" applyBorder="1" applyAlignment="1">
      <alignment horizontal="left"/>
    </xf>
    <xf numFmtId="0" fontId="4" fillId="2" borderId="9" xfId="0" applyFont="1" applyFill="1" applyBorder="1" applyAlignment="1">
      <alignment horizontal="center" vertical="center"/>
    </xf>
    <xf numFmtId="0" fontId="7" fillId="2" borderId="3" xfId="0" applyFont="1" applyFill="1" applyBorder="1" applyAlignment="1">
      <alignment horizontal="left"/>
    </xf>
    <xf numFmtId="0" fontId="7" fillId="2" borderId="4" xfId="0" applyFont="1" applyFill="1" applyBorder="1" applyAlignment="1">
      <alignment horizontal="left"/>
    </xf>
    <xf numFmtId="0" fontId="7" fillId="2" borderId="5" xfId="0" applyFont="1" applyFill="1" applyBorder="1" applyAlignment="1">
      <alignment horizontal="left"/>
    </xf>
    <xf numFmtId="0" fontId="4" fillId="2" borderId="9" xfId="0" applyFont="1" applyFill="1" applyBorder="1" applyAlignment="1">
      <alignment horizontal="center"/>
    </xf>
    <xf numFmtId="0" fontId="4" fillId="2" borderId="3" xfId="0" applyFont="1" applyFill="1" applyBorder="1" applyAlignment="1">
      <alignment horizontal="center"/>
    </xf>
    <xf numFmtId="0" fontId="6" fillId="2" borderId="9" xfId="0" applyFont="1" applyFill="1" applyBorder="1" applyAlignment="1">
      <alignment horizontal="center"/>
    </xf>
    <xf numFmtId="0" fontId="6" fillId="2" borderId="3" xfId="0" applyFont="1" applyFill="1" applyBorder="1" applyAlignment="1">
      <alignment horizontal="center"/>
    </xf>
    <xf numFmtId="0" fontId="6" fillId="2" borderId="9" xfId="0" applyFont="1" applyFill="1" applyBorder="1"/>
    <xf numFmtId="0" fontId="0" fillId="2" borderId="0" xfId="0" applyFill="1"/>
    <xf numFmtId="0" fontId="6" fillId="2" borderId="0" xfId="0" applyFont="1" applyFill="1"/>
    <xf numFmtId="0" fontId="4" fillId="2" borderId="10" xfId="0" applyFont="1" applyFill="1" applyBorder="1" applyAlignment="1">
      <alignment horizontal="center"/>
    </xf>
    <xf numFmtId="9" fontId="6" fillId="2" borderId="8" xfId="2" applyFont="1" applyFill="1" applyBorder="1" applyAlignment="1">
      <alignment horizontal="center" vertical="center" wrapText="1"/>
    </xf>
    <xf numFmtId="9" fontId="6" fillId="2" borderId="12" xfId="2" applyFont="1" applyFill="1" applyBorder="1" applyAlignment="1">
      <alignment horizontal="center" vertical="center" wrapText="1"/>
    </xf>
    <xf numFmtId="0" fontId="10" fillId="0" borderId="18" xfId="3" applyFont="1" applyBorder="1" applyAlignment="1">
      <alignment horizontal="center" vertical="center"/>
    </xf>
    <xf numFmtId="0" fontId="10" fillId="0" borderId="19" xfId="3" applyFont="1" applyBorder="1" applyAlignment="1">
      <alignment horizontal="center" vertical="center" wrapText="1"/>
    </xf>
    <xf numFmtId="0" fontId="10" fillId="3" borderId="19" xfId="3" applyFont="1" applyFill="1" applyBorder="1" applyAlignment="1">
      <alignment horizontal="center" vertical="center" wrapText="1"/>
    </xf>
    <xf numFmtId="9" fontId="6" fillId="2" borderId="16" xfId="2" applyFont="1" applyFill="1" applyBorder="1" applyAlignment="1">
      <alignment horizontal="center" vertical="center" wrapText="1"/>
    </xf>
    <xf numFmtId="0" fontId="0" fillId="0" borderId="20" xfId="0" applyBorder="1"/>
    <xf numFmtId="0" fontId="10" fillId="3" borderId="21" xfId="3" applyFont="1" applyFill="1" applyBorder="1" applyAlignment="1">
      <alignment horizontal="center" vertical="center" wrapText="1"/>
    </xf>
    <xf numFmtId="0" fontId="4" fillId="2" borderId="8" xfId="0" applyFont="1" applyFill="1" applyBorder="1" applyAlignment="1">
      <alignment horizontal="center" vertical="center"/>
    </xf>
    <xf numFmtId="0" fontId="6" fillId="2" borderId="8" xfId="0" applyFont="1" applyFill="1" applyBorder="1"/>
    <xf numFmtId="0" fontId="0" fillId="0" borderId="15" xfId="0" applyBorder="1"/>
    <xf numFmtId="0" fontId="0" fillId="0" borderId="11" xfId="0" applyBorder="1"/>
    <xf numFmtId="0" fontId="2" fillId="0" borderId="0" xfId="0" applyFont="1" applyAlignment="1">
      <alignment horizontal="center"/>
    </xf>
    <xf numFmtId="0" fontId="5" fillId="4" borderId="3" xfId="0" applyFont="1" applyFill="1" applyBorder="1"/>
    <xf numFmtId="0" fontId="5" fillId="4" borderId="9" xfId="0" applyFont="1" applyFill="1" applyBorder="1" applyAlignment="1">
      <alignment horizontal="center"/>
    </xf>
    <xf numFmtId="0" fontId="5" fillId="4" borderId="9" xfId="0" applyFont="1" applyFill="1" applyBorder="1" applyAlignment="1">
      <alignment horizontal="center" vertical="center" wrapText="1"/>
    </xf>
    <xf numFmtId="0" fontId="5" fillId="4" borderId="8" xfId="0" applyFont="1" applyFill="1" applyBorder="1"/>
    <xf numFmtId="0" fontId="5" fillId="4" borderId="9" xfId="0" applyFont="1" applyFill="1" applyBorder="1" applyAlignment="1">
      <alignment horizontal="justify" vertical="center" wrapText="1"/>
    </xf>
    <xf numFmtId="0" fontId="11" fillId="4" borderId="3" xfId="0" applyFont="1" applyFill="1" applyBorder="1"/>
    <xf numFmtId="0" fontId="5" fillId="4" borderId="9" xfId="0" applyFont="1" applyFill="1" applyBorder="1"/>
    <xf numFmtId="43" fontId="14" fillId="2" borderId="9" xfId="1" applyFont="1" applyFill="1" applyBorder="1" applyAlignment="1">
      <alignment horizontal="center"/>
    </xf>
    <xf numFmtId="0" fontId="12" fillId="4" borderId="9" xfId="0" applyFont="1" applyFill="1" applyBorder="1" applyAlignment="1">
      <alignment horizontal="justify" vertical="center" wrapText="1" readingOrder="1"/>
    </xf>
    <xf numFmtId="0" fontId="21" fillId="0" borderId="0" xfId="0" applyFont="1" applyAlignment="1">
      <alignment horizontal="center" vertical="center"/>
    </xf>
    <xf numFmtId="0" fontId="20" fillId="0" borderId="0" xfId="5" applyFont="1"/>
    <xf numFmtId="0" fontId="22" fillId="0" borderId="0" xfId="0" applyFont="1" applyAlignment="1">
      <alignment vertical="center" wrapText="1"/>
    </xf>
    <xf numFmtId="0" fontId="23" fillId="0" borderId="0" xfId="0" applyFont="1"/>
    <xf numFmtId="0" fontId="28" fillId="0" borderId="0" xfId="0" applyFont="1" applyAlignment="1">
      <alignment vertical="center"/>
    </xf>
    <xf numFmtId="0" fontId="27" fillId="0" borderId="0" xfId="0" applyFont="1"/>
    <xf numFmtId="0" fontId="26" fillId="0" borderId="0" xfId="0" applyFont="1"/>
    <xf numFmtId="0" fontId="2" fillId="0" borderId="0" xfId="0" applyFont="1"/>
    <xf numFmtId="0" fontId="32" fillId="0" borderId="0" xfId="0" applyFont="1"/>
    <xf numFmtId="44" fontId="32" fillId="0" borderId="0" xfId="4" applyFont="1"/>
    <xf numFmtId="0" fontId="33" fillId="0" borderId="0" xfId="0" applyFont="1"/>
    <xf numFmtId="0" fontId="34" fillId="0" borderId="0" xfId="0" applyFont="1"/>
    <xf numFmtId="0" fontId="4" fillId="0" borderId="0" xfId="0" applyFont="1"/>
    <xf numFmtId="0" fontId="4" fillId="0" borderId="0" xfId="0" applyFont="1" applyAlignment="1">
      <alignment horizontal="center" vertical="top"/>
    </xf>
    <xf numFmtId="0" fontId="38" fillId="0" borderId="0" xfId="0" applyFont="1"/>
    <xf numFmtId="44" fontId="38" fillId="0" borderId="0" xfId="4" applyFont="1"/>
    <xf numFmtId="0" fontId="31" fillId="0" borderId="0" xfId="0" applyFont="1"/>
    <xf numFmtId="44" fontId="31" fillId="0" borderId="0" xfId="4" applyFont="1"/>
    <xf numFmtId="0" fontId="31" fillId="2" borderId="0" xfId="0" applyFont="1" applyFill="1"/>
    <xf numFmtId="0" fontId="31" fillId="0" borderId="0" xfId="0" applyFont="1" applyAlignment="1">
      <alignment vertical="center"/>
    </xf>
    <xf numFmtId="0" fontId="40" fillId="0" borderId="0" xfId="0" applyFont="1"/>
    <xf numFmtId="44" fontId="40" fillId="0" borderId="0" xfId="4" applyFont="1"/>
    <xf numFmtId="0" fontId="40" fillId="0" borderId="0" xfId="0" applyFont="1" applyAlignment="1">
      <alignment horizontal="center"/>
    </xf>
    <xf numFmtId="44" fontId="31" fillId="0" borderId="0" xfId="4" applyFont="1" applyAlignment="1">
      <alignment horizontal="center"/>
    </xf>
    <xf numFmtId="44" fontId="30" fillId="0" borderId="0" xfId="0" applyNumberFormat="1" applyFont="1"/>
    <xf numFmtId="0" fontId="31" fillId="0" borderId="0" xfId="0" applyFont="1" applyAlignment="1">
      <alignment horizontal="center"/>
    </xf>
    <xf numFmtId="4" fontId="31" fillId="0" borderId="0" xfId="0" applyNumberFormat="1" applyFont="1"/>
    <xf numFmtId="44" fontId="31" fillId="0" borderId="0" xfId="0" applyNumberFormat="1" applyFont="1"/>
    <xf numFmtId="0" fontId="30" fillId="0" borderId="0" xfId="0" applyFont="1"/>
    <xf numFmtId="0" fontId="2" fillId="0" borderId="0" xfId="0" applyFont="1" applyAlignment="1">
      <alignment vertical="center"/>
    </xf>
    <xf numFmtId="0" fontId="2" fillId="0" borderId="0" xfId="0" applyFont="1" applyAlignment="1">
      <alignment horizontal="center" vertical="center"/>
    </xf>
    <xf numFmtId="0" fontId="34" fillId="0" borderId="0" xfId="0" applyFont="1" applyAlignment="1">
      <alignment vertical="center"/>
    </xf>
    <xf numFmtId="0" fontId="31" fillId="2" borderId="0" xfId="0" applyFont="1" applyFill="1" applyAlignment="1">
      <alignment vertical="center"/>
    </xf>
    <xf numFmtId="0" fontId="32" fillId="0" borderId="0" xfId="0" applyFont="1" applyAlignment="1">
      <alignment vertical="center"/>
    </xf>
    <xf numFmtId="0" fontId="34" fillId="0" borderId="0" xfId="0" applyFont="1" applyAlignment="1">
      <alignment horizontal="center" vertical="center"/>
    </xf>
    <xf numFmtId="0" fontId="32" fillId="0" borderId="0" xfId="0" applyFont="1" applyAlignment="1">
      <alignment horizontal="center" vertical="center"/>
    </xf>
    <xf numFmtId="0" fontId="30" fillId="0" borderId="0" xfId="0" applyFont="1" applyAlignment="1">
      <alignment vertical="center"/>
    </xf>
    <xf numFmtId="44" fontId="4" fillId="0" borderId="0" xfId="4" applyFont="1"/>
    <xf numFmtId="0" fontId="32" fillId="0" borderId="0" xfId="0" applyFont="1" applyAlignment="1">
      <alignment wrapText="1"/>
    </xf>
    <xf numFmtId="0" fontId="31" fillId="2" borderId="0" xfId="0" applyFont="1" applyFill="1" applyAlignment="1">
      <alignment wrapText="1"/>
    </xf>
    <xf numFmtId="44" fontId="31" fillId="0" borderId="0" xfId="4" applyFont="1" applyFill="1" applyBorder="1"/>
    <xf numFmtId="44" fontId="31" fillId="0" borderId="0" xfId="4" applyFont="1" applyAlignment="1"/>
    <xf numFmtId="0" fontId="32" fillId="0" borderId="0" xfId="0" applyFont="1" applyAlignment="1">
      <alignment horizontal="center" wrapText="1"/>
    </xf>
    <xf numFmtId="0" fontId="38" fillId="0" borderId="0" xfId="0" applyFont="1" applyAlignment="1">
      <alignment vertical="center"/>
    </xf>
    <xf numFmtId="44" fontId="32" fillId="0" borderId="0" xfId="0" applyNumberFormat="1" applyFont="1"/>
    <xf numFmtId="44" fontId="4" fillId="0" borderId="0" xfId="4" applyFont="1" applyAlignment="1"/>
    <xf numFmtId="44" fontId="38" fillId="0" borderId="0" xfId="4" applyFont="1" applyAlignment="1"/>
    <xf numFmtId="0" fontId="31" fillId="7" borderId="0" xfId="0" applyFont="1" applyFill="1"/>
    <xf numFmtId="0" fontId="30" fillId="7" borderId="0" xfId="0" applyFont="1" applyFill="1"/>
    <xf numFmtId="0" fontId="44" fillId="0" borderId="0" xfId="0" applyFont="1" applyAlignment="1">
      <alignment vertical="center"/>
    </xf>
    <xf numFmtId="4" fontId="44" fillId="0" borderId="0" xfId="0" applyNumberFormat="1" applyFont="1" applyAlignment="1">
      <alignment vertical="center"/>
    </xf>
    <xf numFmtId="44" fontId="44" fillId="0" borderId="0" xfId="0" applyNumberFormat="1" applyFont="1" applyAlignment="1">
      <alignment vertical="center"/>
    </xf>
    <xf numFmtId="0" fontId="38" fillId="2" borderId="0" xfId="0" applyFont="1" applyFill="1"/>
    <xf numFmtId="0" fontId="38" fillId="0" borderId="8" xfId="6" applyNumberFormat="1" applyFont="1" applyFill="1" applyBorder="1" applyAlignment="1">
      <alignment horizontal="center" vertical="center"/>
    </xf>
    <xf numFmtId="0" fontId="38" fillId="0" borderId="8" xfId="0" applyFont="1" applyBorder="1" applyAlignment="1">
      <alignment horizontal="center" vertical="center"/>
    </xf>
    <xf numFmtId="0" fontId="38" fillId="0" borderId="9" xfId="7" applyNumberFormat="1" applyFont="1" applyFill="1" applyBorder="1" applyAlignment="1">
      <alignment horizontal="center" vertical="center"/>
    </xf>
    <xf numFmtId="0" fontId="38" fillId="2" borderId="0" xfId="0" applyFont="1" applyFill="1" applyAlignment="1">
      <alignment vertical="center"/>
    </xf>
    <xf numFmtId="44" fontId="38" fillId="0" borderId="0" xfId="4" applyFont="1" applyBorder="1" applyAlignment="1"/>
    <xf numFmtId="0" fontId="44" fillId="0" borderId="0" xfId="0" applyFont="1"/>
    <xf numFmtId="0" fontId="38" fillId="0" borderId="0" xfId="0" applyFont="1" applyAlignment="1">
      <alignment horizontal="center" vertical="center"/>
    </xf>
    <xf numFmtId="44" fontId="38" fillId="0" borderId="0" xfId="0" applyNumberFormat="1" applyFont="1"/>
    <xf numFmtId="0" fontId="38" fillId="0" borderId="0" xfId="0" applyFont="1" applyAlignment="1">
      <alignment wrapText="1"/>
    </xf>
    <xf numFmtId="0" fontId="38" fillId="0" borderId="0" xfId="0" applyFont="1" applyAlignment="1">
      <alignment horizontal="center"/>
    </xf>
    <xf numFmtId="0" fontId="43" fillId="0" borderId="0" xfId="0" applyFont="1"/>
    <xf numFmtId="0" fontId="42" fillId="0" borderId="0" xfId="0" applyFont="1"/>
    <xf numFmtId="0" fontId="43" fillId="0" borderId="0" xfId="0" applyFont="1" applyAlignment="1">
      <alignment vertical="center"/>
    </xf>
    <xf numFmtId="0" fontId="51" fillId="0" borderId="0" xfId="0" applyFont="1"/>
    <xf numFmtId="0" fontId="52" fillId="2" borderId="9" xfId="0" applyFont="1" applyFill="1" applyBorder="1" applyAlignment="1">
      <alignment horizontal="center" vertical="center"/>
    </xf>
    <xf numFmtId="0" fontId="38" fillId="0" borderId="0" xfId="0" applyFont="1" applyAlignment="1">
      <alignment horizontal="center" wrapText="1"/>
    </xf>
    <xf numFmtId="44" fontId="2" fillId="0" borderId="0" xfId="0" applyNumberFormat="1" applyFont="1" applyAlignment="1">
      <alignment horizontal="center" vertical="center"/>
    </xf>
    <xf numFmtId="0" fontId="32" fillId="2" borderId="0" xfId="0" applyFont="1" applyFill="1" applyAlignment="1">
      <alignment horizontal="center" vertical="center"/>
    </xf>
    <xf numFmtId="44" fontId="32" fillId="0" borderId="0" xfId="4" applyFont="1" applyAlignment="1">
      <alignment horizontal="center" vertical="center"/>
    </xf>
    <xf numFmtId="0" fontId="4" fillId="2" borderId="0" xfId="0" applyFont="1" applyFill="1" applyAlignment="1">
      <alignment horizontal="center" vertical="center"/>
    </xf>
    <xf numFmtId="0" fontId="44" fillId="0" borderId="0" xfId="0" applyFont="1" applyAlignment="1">
      <alignment wrapText="1"/>
    </xf>
    <xf numFmtId="0" fontId="38" fillId="0" borderId="0" xfId="0" applyFont="1" applyAlignment="1">
      <alignment horizontal="center" vertical="center" readingOrder="1"/>
    </xf>
    <xf numFmtId="44" fontId="31" fillId="0" borderId="0" xfId="4" applyFont="1" applyAlignment="1">
      <alignment horizontal="center" vertical="center"/>
    </xf>
    <xf numFmtId="44" fontId="31" fillId="0" borderId="0" xfId="4" applyFont="1" applyAlignment="1">
      <alignment vertical="center"/>
    </xf>
    <xf numFmtId="44" fontId="31" fillId="0" borderId="0" xfId="0" applyNumberFormat="1" applyFont="1" applyAlignment="1">
      <alignment vertical="center"/>
    </xf>
    <xf numFmtId="0" fontId="44" fillId="2" borderId="9" xfId="0" applyFont="1" applyFill="1" applyBorder="1" applyAlignment="1">
      <alignment horizontal="center" vertical="center"/>
    </xf>
    <xf numFmtId="0" fontId="38" fillId="2" borderId="9" xfId="0" applyFont="1" applyFill="1" applyBorder="1" applyAlignment="1">
      <alignment horizontal="center" vertical="center"/>
    </xf>
    <xf numFmtId="44" fontId="38" fillId="0" borderId="0" xfId="4" applyFont="1" applyAlignment="1">
      <alignment vertical="center"/>
    </xf>
    <xf numFmtId="0" fontId="24" fillId="0" borderId="0" xfId="0" applyFont="1" applyAlignment="1">
      <alignment vertical="center" wrapText="1"/>
    </xf>
    <xf numFmtId="0" fontId="24" fillId="0" borderId="0" xfId="0" applyFont="1" applyAlignment="1">
      <alignment vertical="center"/>
    </xf>
    <xf numFmtId="0" fontId="25" fillId="0" borderId="0" xfId="0" applyFont="1" applyAlignment="1">
      <alignment wrapText="1"/>
    </xf>
    <xf numFmtId="0" fontId="56" fillId="0" borderId="12" xfId="0" applyFont="1" applyBorder="1" applyAlignment="1">
      <alignment horizontal="center" vertical="center"/>
    </xf>
    <xf numFmtId="44" fontId="56" fillId="0" borderId="9" xfId="4" applyFont="1" applyFill="1" applyBorder="1" applyAlignment="1">
      <alignment horizontal="center" vertical="center"/>
    </xf>
    <xf numFmtId="44" fontId="56" fillId="0" borderId="9" xfId="7" applyFont="1" applyFill="1" applyBorder="1" applyAlignment="1">
      <alignment horizontal="center" vertical="center"/>
    </xf>
    <xf numFmtId="44" fontId="56" fillId="0" borderId="9" xfId="0" applyNumberFormat="1" applyFont="1" applyBorder="1" applyAlignment="1">
      <alignment horizontal="center" vertical="center"/>
    </xf>
    <xf numFmtId="0" fontId="35" fillId="0" borderId="0" xfId="0" applyFont="1" applyAlignment="1">
      <alignment horizontal="center" vertical="center" wrapText="1"/>
    </xf>
    <xf numFmtId="44" fontId="32" fillId="0" borderId="0" xfId="4" applyFont="1" applyFill="1"/>
    <xf numFmtId="44" fontId="32" fillId="0" borderId="0" xfId="4" applyFont="1" applyFill="1" applyBorder="1"/>
    <xf numFmtId="0" fontId="39" fillId="2" borderId="4" xfId="0" applyFont="1" applyFill="1" applyBorder="1" applyAlignment="1">
      <alignment vertical="center" wrapText="1"/>
    </xf>
    <xf numFmtId="0" fontId="42" fillId="0" borderId="0" xfId="0" applyFont="1" applyAlignment="1">
      <alignment horizontal="center" vertical="center" wrapText="1"/>
    </xf>
    <xf numFmtId="44" fontId="4" fillId="0" borderId="0" xfId="4" applyFont="1" applyFill="1" applyBorder="1" applyAlignment="1"/>
    <xf numFmtId="44" fontId="38" fillId="0" borderId="0" xfId="4" applyFont="1" applyAlignment="1">
      <alignment horizontal="center"/>
    </xf>
    <xf numFmtId="44" fontId="4" fillId="0" borderId="0" xfId="4" applyFont="1" applyFill="1"/>
    <xf numFmtId="44" fontId="4" fillId="0" borderId="0" xfId="4" applyFont="1" applyFill="1" applyBorder="1"/>
    <xf numFmtId="44" fontId="4" fillId="0" borderId="0" xfId="4" applyFont="1" applyAlignment="1">
      <alignment vertical="center"/>
    </xf>
    <xf numFmtId="0" fontId="31" fillId="0" borderId="0" xfId="0" applyFont="1" applyAlignment="1">
      <alignment horizontal="center" vertical="center"/>
    </xf>
    <xf numFmtId="0" fontId="38" fillId="0" borderId="0" xfId="0" applyFont="1" applyAlignment="1">
      <alignment horizontal="center" vertical="center" wrapText="1"/>
    </xf>
    <xf numFmtId="44" fontId="38" fillId="0" borderId="0" xfId="4" applyFont="1" applyAlignment="1">
      <alignment horizontal="center" vertical="center"/>
    </xf>
    <xf numFmtId="0" fontId="56" fillId="2" borderId="9" xfId="0" applyFont="1" applyFill="1" applyBorder="1" applyAlignment="1">
      <alignment horizontal="center" vertical="center"/>
    </xf>
    <xf numFmtId="0" fontId="43" fillId="0" borderId="0" xfId="0" applyFont="1" applyAlignment="1">
      <alignment horizontal="center" vertical="center" wrapText="1"/>
    </xf>
    <xf numFmtId="0" fontId="44" fillId="2" borderId="9" xfId="0" applyFont="1" applyFill="1" applyBorder="1" applyAlignment="1">
      <alignment horizontal="center" vertical="center" readingOrder="1"/>
    </xf>
    <xf numFmtId="0" fontId="58" fillId="0" borderId="0" xfId="0" applyFont="1" applyAlignment="1">
      <alignment horizontal="center" vertical="center"/>
    </xf>
    <xf numFmtId="0" fontId="60" fillId="0" borderId="0" xfId="0" applyFont="1"/>
    <xf numFmtId="0" fontId="61" fillId="0" borderId="0" xfId="5" applyFont="1"/>
    <xf numFmtId="9" fontId="55" fillId="0" borderId="37" xfId="0" applyNumberFormat="1" applyFont="1" applyBorder="1" applyAlignment="1">
      <alignment horizontal="center" vertical="center" wrapText="1" readingOrder="1"/>
    </xf>
    <xf numFmtId="0" fontId="38" fillId="2" borderId="24" xfId="0" applyFont="1" applyFill="1" applyBorder="1" applyAlignment="1">
      <alignment horizontal="left"/>
    </xf>
    <xf numFmtId="0" fontId="38" fillId="2" borderId="0" xfId="0" applyFont="1" applyFill="1" applyAlignment="1">
      <alignment horizontal="left"/>
    </xf>
    <xf numFmtId="0" fontId="38" fillId="2" borderId="0" xfId="0" applyFont="1" applyFill="1" applyAlignment="1">
      <alignment horizontal="center" vertical="top"/>
    </xf>
    <xf numFmtId="0" fontId="38" fillId="2" borderId="20" xfId="0" applyFont="1" applyFill="1" applyBorder="1" applyAlignment="1">
      <alignment horizontal="left"/>
    </xf>
    <xf numFmtId="44" fontId="62" fillId="0" borderId="26" xfId="0" applyNumberFormat="1" applyFont="1" applyBorder="1" applyAlignment="1">
      <alignment horizontal="center" vertical="center"/>
    </xf>
    <xf numFmtId="44" fontId="62" fillId="0" borderId="0" xfId="0" applyNumberFormat="1" applyFont="1" applyAlignment="1">
      <alignment horizontal="center" vertical="center"/>
    </xf>
    <xf numFmtId="44" fontId="56" fillId="0" borderId="36" xfId="0" applyNumberFormat="1" applyFont="1" applyBorder="1" applyAlignment="1">
      <alignment horizontal="center" vertical="center"/>
    </xf>
    <xf numFmtId="44" fontId="56" fillId="0" borderId="36" xfId="7" applyFont="1" applyFill="1" applyBorder="1" applyAlignment="1">
      <alignment horizontal="center" vertical="center"/>
    </xf>
    <xf numFmtId="0" fontId="36" fillId="9" borderId="70" xfId="0" applyFont="1" applyFill="1" applyBorder="1" applyAlignment="1">
      <alignment horizontal="center" vertical="center" wrapText="1" readingOrder="1"/>
    </xf>
    <xf numFmtId="0" fontId="36" fillId="9" borderId="71" xfId="0" applyFont="1" applyFill="1" applyBorder="1" applyAlignment="1">
      <alignment horizontal="center" vertical="center" wrapText="1" readingOrder="1"/>
    </xf>
    <xf numFmtId="0" fontId="36" fillId="9" borderId="72" xfId="0" applyFont="1" applyFill="1" applyBorder="1" applyAlignment="1">
      <alignment horizontal="center" vertical="center" wrapText="1" readingOrder="1"/>
    </xf>
    <xf numFmtId="0" fontId="2" fillId="9" borderId="73" xfId="0" applyFont="1" applyFill="1" applyBorder="1" applyAlignment="1">
      <alignment horizontal="center" vertical="center"/>
    </xf>
    <xf numFmtId="0" fontId="2" fillId="9" borderId="35" xfId="0" applyFont="1" applyFill="1" applyBorder="1" applyAlignment="1">
      <alignment horizontal="center" vertical="center"/>
    </xf>
    <xf numFmtId="0" fontId="2" fillId="9" borderId="64" xfId="0" applyFont="1" applyFill="1" applyBorder="1" applyAlignment="1">
      <alignment horizontal="center" vertical="center" wrapText="1"/>
    </xf>
    <xf numFmtId="0" fontId="2" fillId="9" borderId="64" xfId="0" applyFont="1" applyFill="1" applyBorder="1" applyAlignment="1">
      <alignment horizontal="center" vertical="center"/>
    </xf>
    <xf numFmtId="0" fontId="2" fillId="9" borderId="71" xfId="0" applyFont="1" applyFill="1" applyBorder="1" applyAlignment="1">
      <alignment horizontal="center" vertical="center" wrapText="1"/>
    </xf>
    <xf numFmtId="44" fontId="49" fillId="9" borderId="9" xfId="4" applyFont="1" applyFill="1" applyBorder="1" applyAlignment="1">
      <alignment horizontal="center" vertical="center"/>
    </xf>
    <xf numFmtId="44" fontId="49" fillId="9" borderId="36" xfId="4" applyFont="1" applyFill="1" applyBorder="1" applyAlignment="1">
      <alignment horizontal="center" vertical="center"/>
    </xf>
    <xf numFmtId="9" fontId="37" fillId="0" borderId="48" xfId="0" applyNumberFormat="1" applyFont="1" applyBorder="1" applyAlignment="1">
      <alignment horizontal="center" vertical="center" wrapText="1" readingOrder="1"/>
    </xf>
    <xf numFmtId="9" fontId="37" fillId="0" borderId="37" xfId="0" applyNumberFormat="1" applyFont="1" applyBorder="1" applyAlignment="1">
      <alignment horizontal="center" vertical="center" wrapText="1" readingOrder="1"/>
    </xf>
    <xf numFmtId="0" fontId="2" fillId="9" borderId="61" xfId="0" applyFont="1" applyFill="1" applyBorder="1" applyAlignment="1">
      <alignment horizontal="center" vertical="center" wrapText="1"/>
    </xf>
    <xf numFmtId="0" fontId="2" fillId="9" borderId="50" xfId="0" applyFont="1" applyFill="1" applyBorder="1" applyAlignment="1">
      <alignment horizontal="center" vertical="center" wrapText="1"/>
    </xf>
    <xf numFmtId="44" fontId="2" fillId="9" borderId="9" xfId="4" applyFont="1" applyFill="1" applyBorder="1" applyAlignment="1">
      <alignment horizontal="center" vertical="center"/>
    </xf>
    <xf numFmtId="0" fontId="36" fillId="9" borderId="60" xfId="0" applyFont="1" applyFill="1" applyBorder="1" applyAlignment="1">
      <alignment horizontal="center" vertical="center" wrapText="1" readingOrder="1"/>
    </xf>
    <xf numFmtId="44" fontId="2" fillId="9" borderId="36" xfId="4" applyFont="1" applyFill="1" applyBorder="1" applyAlignment="1">
      <alignment horizontal="center" vertical="center"/>
    </xf>
    <xf numFmtId="0" fontId="56" fillId="0" borderId="0" xfId="0" applyFont="1" applyAlignment="1">
      <alignment vertical="center"/>
    </xf>
    <xf numFmtId="44" fontId="56" fillId="0" borderId="0" xfId="4" applyFont="1" applyAlignment="1">
      <alignment vertical="center"/>
    </xf>
    <xf numFmtId="0" fontId="57" fillId="9" borderId="73" xfId="0" applyFont="1" applyFill="1" applyBorder="1" applyAlignment="1">
      <alignment horizontal="center" vertical="center"/>
    </xf>
    <xf numFmtId="0" fontId="56" fillId="0" borderId="0" xfId="0" applyFont="1" applyAlignment="1">
      <alignment horizontal="center" vertical="center"/>
    </xf>
    <xf numFmtId="0" fontId="57" fillId="9" borderId="72" xfId="0" applyFont="1" applyFill="1" applyBorder="1" applyAlignment="1">
      <alignment horizontal="center" vertical="center"/>
    </xf>
    <xf numFmtId="0" fontId="36" fillId="9" borderId="48" xfId="0" applyFont="1" applyFill="1" applyBorder="1" applyAlignment="1">
      <alignment horizontal="center" vertical="center" wrapText="1"/>
    </xf>
    <xf numFmtId="0" fontId="56" fillId="0" borderId="36" xfId="6" applyNumberFormat="1" applyFont="1" applyFill="1" applyBorder="1" applyAlignment="1">
      <alignment horizontal="center" vertical="center"/>
    </xf>
    <xf numFmtId="0" fontId="56" fillId="0" borderId="36" xfId="0" applyFont="1" applyBorder="1" applyAlignment="1">
      <alignment horizontal="center" vertical="center"/>
    </xf>
    <xf numFmtId="0" fontId="56" fillId="2" borderId="36" xfId="0" applyFont="1" applyFill="1" applyBorder="1" applyAlignment="1">
      <alignment horizontal="center" vertical="center"/>
    </xf>
    <xf numFmtId="44" fontId="56" fillId="0" borderId="0" xfId="4" applyFont="1" applyAlignment="1"/>
    <xf numFmtId="0" fontId="56" fillId="0" borderId="9" xfId="6" applyNumberFormat="1" applyFont="1" applyFill="1" applyBorder="1" applyAlignment="1">
      <alignment horizontal="center" vertical="center"/>
    </xf>
    <xf numFmtId="0" fontId="37" fillId="2" borderId="39" xfId="0" applyFont="1" applyFill="1" applyBorder="1" applyAlignment="1">
      <alignment vertical="center" wrapText="1" readingOrder="1"/>
    </xf>
    <xf numFmtId="44" fontId="62" fillId="0" borderId="0" xfId="0" applyNumberFormat="1" applyFont="1" applyAlignment="1">
      <alignment vertical="center"/>
    </xf>
    <xf numFmtId="0" fontId="38" fillId="0" borderId="64" xfId="0" applyFont="1" applyBorder="1" applyAlignment="1">
      <alignment horizontal="center" vertical="center"/>
    </xf>
    <xf numFmtId="0" fontId="44" fillId="2" borderId="64" xfId="0" applyFont="1" applyFill="1" applyBorder="1" applyAlignment="1">
      <alignment horizontal="center" vertical="center"/>
    </xf>
    <xf numFmtId="0" fontId="56" fillId="0" borderId="9" xfId="0" applyFont="1" applyBorder="1" applyAlignment="1">
      <alignment horizontal="center" vertical="center"/>
    </xf>
    <xf numFmtId="0" fontId="57" fillId="9" borderId="35" xfId="0" applyFont="1" applyFill="1" applyBorder="1" applyAlignment="1">
      <alignment horizontal="center" vertical="center"/>
    </xf>
    <xf numFmtId="44" fontId="54" fillId="9" borderId="36" xfId="4" applyFont="1" applyFill="1" applyBorder="1" applyAlignment="1">
      <alignment horizontal="center" vertical="center"/>
    </xf>
    <xf numFmtId="0" fontId="2" fillId="8" borderId="38" xfId="0" applyFont="1" applyFill="1" applyBorder="1" applyAlignment="1">
      <alignment horizontal="center" vertical="center" wrapText="1"/>
    </xf>
    <xf numFmtId="0" fontId="2" fillId="8" borderId="64" xfId="0" applyFont="1" applyFill="1" applyBorder="1" applyAlignment="1">
      <alignment horizontal="center" vertical="center"/>
    </xf>
    <xf numFmtId="0" fontId="2" fillId="8" borderId="64" xfId="0" applyFont="1" applyFill="1" applyBorder="1" applyAlignment="1">
      <alignment horizontal="center" vertical="center" wrapText="1"/>
    </xf>
    <xf numFmtId="0" fontId="2" fillId="8" borderId="71" xfId="0" applyFont="1" applyFill="1" applyBorder="1" applyAlignment="1">
      <alignment horizontal="center" vertical="center" wrapText="1"/>
    </xf>
    <xf numFmtId="0" fontId="44" fillId="2" borderId="12" xfId="0" applyFont="1" applyFill="1" applyBorder="1" applyAlignment="1">
      <alignment horizontal="center" vertical="center"/>
    </xf>
    <xf numFmtId="0" fontId="45" fillId="9" borderId="70" xfId="0" applyFont="1" applyFill="1" applyBorder="1" applyAlignment="1">
      <alignment horizontal="center" vertical="center" wrapText="1" readingOrder="1"/>
    </xf>
    <xf numFmtId="0" fontId="45" fillId="9" borderId="71" xfId="0" applyFont="1" applyFill="1" applyBorder="1" applyAlignment="1">
      <alignment horizontal="center" vertical="center" wrapText="1" readingOrder="1"/>
    </xf>
    <xf numFmtId="0" fontId="2" fillId="8" borderId="30" xfId="0" applyFont="1" applyFill="1" applyBorder="1" applyAlignment="1">
      <alignment horizontal="center" vertical="center" wrapText="1"/>
    </xf>
    <xf numFmtId="0" fontId="2" fillId="8" borderId="61" xfId="0" applyFont="1" applyFill="1" applyBorder="1" applyAlignment="1">
      <alignment horizontal="center" vertical="center"/>
    </xf>
    <xf numFmtId="0" fontId="2" fillId="8" borderId="50" xfId="0" applyFont="1" applyFill="1" applyBorder="1" applyAlignment="1">
      <alignment horizontal="center" vertical="center" wrapText="1"/>
    </xf>
    <xf numFmtId="0" fontId="49" fillId="9" borderId="64" xfId="0" applyFont="1" applyFill="1" applyBorder="1" applyAlignment="1">
      <alignment horizontal="center" vertical="center" wrapText="1"/>
    </xf>
    <xf numFmtId="0" fontId="49" fillId="9" borderId="71" xfId="0" applyFont="1" applyFill="1" applyBorder="1" applyAlignment="1">
      <alignment horizontal="center" vertical="center" wrapText="1"/>
    </xf>
    <xf numFmtId="0" fontId="45" fillId="9" borderId="72" xfId="0" applyFont="1" applyFill="1" applyBorder="1" applyAlignment="1">
      <alignment horizontal="center" vertical="center" wrapText="1" readingOrder="1"/>
    </xf>
    <xf numFmtId="0" fontId="38" fillId="0" borderId="64" xfId="6" applyNumberFormat="1" applyFont="1" applyFill="1" applyBorder="1" applyAlignment="1">
      <alignment horizontal="center" vertical="center"/>
    </xf>
    <xf numFmtId="44" fontId="2" fillId="0" borderId="0" xfId="0" applyNumberFormat="1" applyFont="1" applyAlignment="1">
      <alignment vertical="center"/>
    </xf>
    <xf numFmtId="0" fontId="38" fillId="2" borderId="64" xfId="0" applyFont="1" applyFill="1" applyBorder="1" applyAlignment="1">
      <alignment horizontal="center" vertical="center"/>
    </xf>
    <xf numFmtId="0" fontId="2" fillId="9" borderId="82" xfId="0" applyFont="1" applyFill="1" applyBorder="1" applyAlignment="1">
      <alignment horizontal="center" vertical="center"/>
    </xf>
    <xf numFmtId="0" fontId="36" fillId="9" borderId="50" xfId="0" applyFont="1" applyFill="1" applyBorder="1" applyAlignment="1">
      <alignment horizontal="center" vertical="center" wrapText="1" readingOrder="1"/>
    </xf>
    <xf numFmtId="0" fontId="2" fillId="9" borderId="72" xfId="0" applyFont="1" applyFill="1" applyBorder="1" applyAlignment="1">
      <alignment horizontal="center" vertical="center"/>
    </xf>
    <xf numFmtId="0" fontId="38" fillId="0" borderId="36" xfId="6" applyNumberFormat="1" applyFont="1" applyFill="1" applyBorder="1" applyAlignment="1">
      <alignment horizontal="center" vertical="center"/>
    </xf>
    <xf numFmtId="0" fontId="38" fillId="0" borderId="36" xfId="0" applyFont="1" applyBorder="1" applyAlignment="1">
      <alignment horizontal="center" vertical="center"/>
    </xf>
    <xf numFmtId="0" fontId="36" fillId="2" borderId="72" xfId="0" applyFont="1" applyFill="1" applyBorder="1" applyAlignment="1">
      <alignment horizontal="center" vertical="center" wrapText="1" readingOrder="1"/>
    </xf>
    <xf numFmtId="44" fontId="50" fillId="0" borderId="0" xfId="0" applyNumberFormat="1" applyFont="1" applyAlignment="1">
      <alignment horizontal="center" vertical="center"/>
    </xf>
    <xf numFmtId="0" fontId="2" fillId="9" borderId="64" xfId="0" applyFont="1" applyFill="1" applyBorder="1" applyAlignment="1">
      <alignment horizontal="center" vertical="center" wrapText="1" readingOrder="1"/>
    </xf>
    <xf numFmtId="0" fontId="2" fillId="9" borderId="64" xfId="0" applyFont="1" applyFill="1" applyBorder="1" applyAlignment="1">
      <alignment horizontal="center" vertical="center" readingOrder="1"/>
    </xf>
    <xf numFmtId="0" fontId="2" fillId="9" borderId="71" xfId="0" applyFont="1" applyFill="1" applyBorder="1" applyAlignment="1">
      <alignment horizontal="center" vertical="center" wrapText="1" readingOrder="1"/>
    </xf>
    <xf numFmtId="44" fontId="49" fillId="9" borderId="36" xfId="4" applyFont="1" applyFill="1" applyBorder="1" applyAlignment="1">
      <alignment horizontal="center" vertical="center" readingOrder="1"/>
    </xf>
    <xf numFmtId="9" fontId="37" fillId="0" borderId="71" xfId="0" applyNumberFormat="1" applyFont="1" applyBorder="1" applyAlignment="1">
      <alignment horizontal="center" vertical="center" wrapText="1" readingOrder="1"/>
    </xf>
    <xf numFmtId="0" fontId="28" fillId="0" borderId="0" xfId="0" applyFont="1" applyAlignment="1">
      <alignment vertical="center" wrapText="1"/>
    </xf>
    <xf numFmtId="0" fontId="27" fillId="2" borderId="0" xfId="0" applyFont="1" applyFill="1"/>
    <xf numFmtId="0" fontId="59" fillId="0" borderId="0" xfId="0" applyFont="1" applyAlignment="1">
      <alignment horizontal="left" vertical="center"/>
    </xf>
    <xf numFmtId="0" fontId="56" fillId="2" borderId="9" xfId="6" applyNumberFormat="1" applyFont="1" applyFill="1" applyBorder="1" applyAlignment="1">
      <alignment horizontal="center" vertical="center"/>
    </xf>
    <xf numFmtId="4" fontId="38" fillId="0" borderId="0" xfId="0" applyNumberFormat="1" applyFont="1" applyAlignment="1">
      <alignment vertical="center"/>
    </xf>
    <xf numFmtId="44" fontId="38" fillId="0" borderId="0" xfId="0" applyNumberFormat="1" applyFont="1" applyAlignment="1">
      <alignment vertical="center"/>
    </xf>
    <xf numFmtId="44" fontId="66" fillId="0" borderId="0" xfId="0" applyNumberFormat="1" applyFont="1" applyAlignment="1">
      <alignment horizontal="center" vertical="center"/>
    </xf>
    <xf numFmtId="44" fontId="66" fillId="0" borderId="0" xfId="0" applyNumberFormat="1" applyFont="1" applyAlignment="1">
      <alignment vertical="center"/>
    </xf>
    <xf numFmtId="44" fontId="49" fillId="0" borderId="0" xfId="0" applyNumberFormat="1" applyFont="1" applyAlignment="1">
      <alignment vertical="center"/>
    </xf>
    <xf numFmtId="0" fontId="2" fillId="9" borderId="55" xfId="0" applyFont="1" applyFill="1" applyBorder="1" applyAlignment="1">
      <alignment horizontal="center" vertical="center" wrapText="1"/>
    </xf>
    <xf numFmtId="0" fontId="2" fillId="9" borderId="56" xfId="0" applyFont="1" applyFill="1" applyBorder="1" applyAlignment="1">
      <alignment horizontal="center" vertical="center" wrapText="1"/>
    </xf>
    <xf numFmtId="0" fontId="39" fillId="2" borderId="4" xfId="0" applyFont="1" applyFill="1" applyBorder="1" applyAlignment="1">
      <alignment vertical="center" wrapText="1" readingOrder="1"/>
    </xf>
    <xf numFmtId="0" fontId="2" fillId="9" borderId="38" xfId="0" applyFont="1" applyFill="1" applyBorder="1" applyAlignment="1">
      <alignment horizontal="center" vertical="center"/>
    </xf>
    <xf numFmtId="0" fontId="47" fillId="9" borderId="7" xfId="0" applyFont="1" applyFill="1" applyBorder="1" applyAlignment="1">
      <alignment vertical="center" wrapText="1"/>
    </xf>
    <xf numFmtId="0" fontId="37" fillId="2" borderId="39" xfId="0" applyFont="1" applyFill="1" applyBorder="1" applyAlignment="1">
      <alignment vertical="center" wrapText="1"/>
    </xf>
    <xf numFmtId="0" fontId="37" fillId="2" borderId="54" xfId="0" applyFont="1" applyFill="1" applyBorder="1" applyAlignment="1">
      <alignment vertical="center" wrapText="1"/>
    </xf>
    <xf numFmtId="0" fontId="46" fillId="2" borderId="39" xfId="0" applyFont="1" applyFill="1" applyBorder="1" applyAlignment="1">
      <alignment vertical="center" wrapText="1"/>
    </xf>
    <xf numFmtId="0" fontId="2" fillId="9" borderId="55" xfId="0" applyFont="1" applyFill="1" applyBorder="1" applyAlignment="1">
      <alignment horizontal="center" vertical="center"/>
    </xf>
    <xf numFmtId="0" fontId="38" fillId="2" borderId="36" xfId="0" applyFont="1" applyFill="1" applyBorder="1" applyAlignment="1">
      <alignment horizontal="center" vertical="center"/>
    </xf>
    <xf numFmtId="0" fontId="36" fillId="9" borderId="41" xfId="0" applyFont="1" applyFill="1" applyBorder="1" applyAlignment="1">
      <alignment horizontal="center" vertical="center" wrapText="1" readingOrder="1"/>
    </xf>
    <xf numFmtId="0" fontId="2" fillId="9" borderId="61" xfId="0" applyFont="1" applyFill="1" applyBorder="1" applyAlignment="1">
      <alignment horizontal="center" vertical="center"/>
    </xf>
    <xf numFmtId="0" fontId="38" fillId="0" borderId="9" xfId="0" applyFont="1" applyBorder="1" applyAlignment="1">
      <alignment horizontal="center" vertical="center"/>
    </xf>
    <xf numFmtId="9" fontId="37" fillId="0" borderId="42" xfId="0" applyNumberFormat="1" applyFont="1" applyBorder="1" applyAlignment="1">
      <alignment horizontal="center" vertical="center" wrapText="1" readingOrder="1"/>
    </xf>
    <xf numFmtId="0" fontId="2" fillId="8" borderId="55" xfId="0" applyFont="1" applyFill="1" applyBorder="1" applyAlignment="1">
      <alignment horizontal="center" vertical="center"/>
    </xf>
    <xf numFmtId="44" fontId="62" fillId="0" borderId="0" xfId="0" applyNumberFormat="1" applyFont="1" applyAlignment="1">
      <alignment horizontal="center" vertical="center" readingOrder="1"/>
    </xf>
    <xf numFmtId="0" fontId="36" fillId="0" borderId="35" xfId="0" applyFont="1" applyBorder="1" applyAlignment="1">
      <alignment horizontal="center" vertical="center" wrapText="1" readingOrder="1"/>
    </xf>
    <xf numFmtId="0" fontId="38" fillId="2" borderId="12" xfId="0" applyFont="1" applyFill="1" applyBorder="1" applyAlignment="1">
      <alignment horizontal="center" vertical="center"/>
    </xf>
    <xf numFmtId="0" fontId="49" fillId="9" borderId="64" xfId="0" applyFont="1" applyFill="1" applyBorder="1" applyAlignment="1">
      <alignment horizontal="center" vertical="center"/>
    </xf>
    <xf numFmtId="44" fontId="32" fillId="0" borderId="0" xfId="4" applyFont="1" applyAlignment="1">
      <alignment vertical="center"/>
    </xf>
    <xf numFmtId="0" fontId="40" fillId="0" borderId="0" xfId="0" applyFont="1" applyAlignment="1">
      <alignment vertical="center"/>
    </xf>
    <xf numFmtId="44" fontId="40" fillId="0" borderId="0" xfId="4" applyFont="1" applyAlignment="1">
      <alignment vertical="center"/>
    </xf>
    <xf numFmtId="4" fontId="31" fillId="0" borderId="0" xfId="0" applyNumberFormat="1" applyFont="1" applyAlignment="1">
      <alignment horizontal="center" vertical="center"/>
    </xf>
    <xf numFmtId="44" fontId="31" fillId="0" borderId="0" xfId="0" applyNumberFormat="1" applyFont="1" applyAlignment="1">
      <alignment horizontal="center" vertical="center"/>
    </xf>
    <xf numFmtId="4" fontId="31" fillId="0" borderId="0" xfId="0" applyNumberFormat="1" applyFont="1" applyAlignment="1">
      <alignment vertical="center"/>
    </xf>
    <xf numFmtId="0" fontId="56" fillId="0" borderId="9" xfId="7" applyNumberFormat="1" applyFont="1" applyFill="1" applyBorder="1" applyAlignment="1">
      <alignment horizontal="center" vertical="center"/>
    </xf>
    <xf numFmtId="44" fontId="2" fillId="2" borderId="36" xfId="0" applyNumberFormat="1" applyFont="1" applyFill="1" applyBorder="1" applyAlignment="1">
      <alignment horizontal="center" vertical="center"/>
    </xf>
    <xf numFmtId="44" fontId="67" fillId="0" borderId="0" xfId="4" applyFont="1" applyFill="1" applyAlignment="1"/>
    <xf numFmtId="0" fontId="67" fillId="0" borderId="0" xfId="0" applyFont="1"/>
    <xf numFmtId="44" fontId="67" fillId="0" borderId="0" xfId="4" applyFont="1" applyFill="1"/>
    <xf numFmtId="44" fontId="31" fillId="0" borderId="36" xfId="0" applyNumberFormat="1" applyFont="1" applyBorder="1" applyAlignment="1">
      <alignment horizontal="center" vertical="center"/>
    </xf>
    <xf numFmtId="0" fontId="49" fillId="0" borderId="0" xfId="0" applyFont="1" applyAlignment="1">
      <alignment horizontal="center" vertical="center"/>
    </xf>
    <xf numFmtId="0" fontId="38" fillId="0" borderId="9" xfId="6" applyNumberFormat="1" applyFont="1" applyFill="1" applyBorder="1" applyAlignment="1">
      <alignment horizontal="center" vertical="center"/>
    </xf>
    <xf numFmtId="44" fontId="2" fillId="0" borderId="36" xfId="4" applyFont="1" applyFill="1" applyBorder="1" applyAlignment="1">
      <alignment horizontal="center" vertical="center"/>
    </xf>
    <xf numFmtId="0" fontId="2" fillId="8" borderId="9" xfId="0" applyFont="1" applyFill="1" applyBorder="1" applyAlignment="1">
      <alignment horizontal="center" vertical="center"/>
    </xf>
    <xf numFmtId="0" fontId="2" fillId="8" borderId="70" xfId="0" applyFont="1" applyFill="1" applyBorder="1" applyAlignment="1">
      <alignment horizontal="center" vertical="center" wrapText="1"/>
    </xf>
    <xf numFmtId="0" fontId="2" fillId="8" borderId="72" xfId="0" applyFont="1" applyFill="1" applyBorder="1" applyAlignment="1">
      <alignment horizontal="center" vertical="center" wrapText="1"/>
    </xf>
    <xf numFmtId="0" fontId="2" fillId="8" borderId="48" xfId="0" applyFont="1" applyFill="1" applyBorder="1" applyAlignment="1">
      <alignment horizontal="center" vertical="center" wrapText="1"/>
    </xf>
    <xf numFmtId="0" fontId="30" fillId="8" borderId="70" xfId="0" applyFont="1" applyFill="1" applyBorder="1" applyAlignment="1">
      <alignment horizontal="center" vertical="center" wrapText="1"/>
    </xf>
    <xf numFmtId="0" fontId="30" fillId="8" borderId="71" xfId="0" applyFont="1" applyFill="1" applyBorder="1" applyAlignment="1">
      <alignment horizontal="center" vertical="center" wrapText="1"/>
    </xf>
    <xf numFmtId="0" fontId="30" fillId="8" borderId="72" xfId="0" applyFont="1" applyFill="1" applyBorder="1" applyAlignment="1">
      <alignment horizontal="center" vertical="center" wrapText="1"/>
    </xf>
    <xf numFmtId="0" fontId="30" fillId="8" borderId="48"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56" fillId="2" borderId="36" xfId="6" applyNumberFormat="1" applyFont="1" applyFill="1" applyBorder="1" applyAlignment="1">
      <alignment horizontal="center" vertical="center"/>
    </xf>
    <xf numFmtId="0" fontId="38" fillId="0" borderId="9" xfId="0" applyFont="1" applyBorder="1" applyAlignment="1">
      <alignment horizontal="center" vertical="center" wrapText="1"/>
    </xf>
    <xf numFmtId="0" fontId="38" fillId="0" borderId="36" xfId="0" applyFont="1" applyBorder="1" applyAlignment="1">
      <alignment horizontal="center" vertical="center" wrapText="1"/>
    </xf>
    <xf numFmtId="9" fontId="55" fillId="0" borderId="48" xfId="0" applyNumberFormat="1" applyFont="1" applyBorder="1" applyAlignment="1">
      <alignment horizontal="center" vertical="center" wrapText="1" readingOrder="1"/>
    </xf>
    <xf numFmtId="0" fontId="36" fillId="9" borderId="51" xfId="0" applyFont="1" applyFill="1" applyBorder="1" applyAlignment="1">
      <alignment horizontal="center" vertical="center" wrapText="1" readingOrder="1"/>
    </xf>
    <xf numFmtId="0" fontId="36" fillId="9" borderId="45" xfId="0" applyFont="1" applyFill="1" applyBorder="1" applyAlignment="1">
      <alignment horizontal="center" vertical="center" wrapText="1" readingOrder="1"/>
    </xf>
    <xf numFmtId="9" fontId="37" fillId="0" borderId="48" xfId="0" applyNumberFormat="1" applyFont="1" applyBorder="1" applyAlignment="1">
      <alignment horizontal="center" vertical="center" wrapText="1"/>
    </xf>
    <xf numFmtId="0" fontId="36" fillId="9" borderId="72" xfId="0" applyFont="1" applyFill="1" applyBorder="1" applyAlignment="1">
      <alignment horizontal="center" vertical="center" wrapText="1"/>
    </xf>
    <xf numFmtId="0" fontId="30" fillId="8" borderId="9" xfId="0" applyFont="1" applyFill="1" applyBorder="1" applyAlignment="1">
      <alignment horizontal="center" vertical="center"/>
    </xf>
    <xf numFmtId="0" fontId="30" fillId="8" borderId="64" xfId="0" applyFont="1" applyFill="1" applyBorder="1" applyAlignment="1">
      <alignment horizontal="center" vertical="center"/>
    </xf>
    <xf numFmtId="0" fontId="56" fillId="0" borderId="9" xfId="0" applyFont="1" applyBorder="1" applyAlignment="1">
      <alignment horizontal="center" vertical="center" wrapText="1"/>
    </xf>
    <xf numFmtId="0" fontId="38" fillId="0" borderId="64" xfId="0" applyFont="1" applyBorder="1" applyAlignment="1">
      <alignment horizontal="center" vertical="center" wrapText="1"/>
    </xf>
    <xf numFmtId="0" fontId="36" fillId="9" borderId="35" xfId="0" applyFont="1" applyFill="1" applyBorder="1" applyAlignment="1">
      <alignment horizontal="center" vertical="center" wrapText="1" readingOrder="1"/>
    </xf>
    <xf numFmtId="0" fontId="36" fillId="9" borderId="35" xfId="0" applyFont="1" applyFill="1" applyBorder="1" applyAlignment="1">
      <alignment horizontal="center" vertical="center" wrapText="1"/>
    </xf>
    <xf numFmtId="9" fontId="37" fillId="0" borderId="37" xfId="0" applyNumberFormat="1" applyFont="1" applyBorder="1" applyAlignment="1">
      <alignment horizontal="center" vertical="center" wrapText="1"/>
    </xf>
    <xf numFmtId="0" fontId="57" fillId="9" borderId="82" xfId="0" applyFont="1" applyFill="1" applyBorder="1" applyAlignment="1">
      <alignment horizontal="center" vertical="center"/>
    </xf>
    <xf numFmtId="0" fontId="36" fillId="9" borderId="56" xfId="0" applyFont="1" applyFill="1" applyBorder="1" applyAlignment="1">
      <alignment horizontal="center" vertical="center" wrapText="1" readingOrder="1"/>
    </xf>
    <xf numFmtId="44" fontId="56" fillId="0" borderId="36" xfId="4" applyFont="1" applyFill="1" applyBorder="1" applyAlignment="1">
      <alignment horizontal="center" vertical="center"/>
    </xf>
    <xf numFmtId="0" fontId="37" fillId="0" borderId="39" xfId="0" applyFont="1" applyBorder="1" applyAlignment="1">
      <alignment vertical="center" wrapText="1" readingOrder="1"/>
    </xf>
    <xf numFmtId="0" fontId="39" fillId="0" borderId="4" xfId="0" applyFont="1" applyBorder="1" applyAlignment="1">
      <alignment vertical="center" wrapText="1" readingOrder="1"/>
    </xf>
    <xf numFmtId="0" fontId="69" fillId="0" borderId="0" xfId="0" applyFont="1"/>
    <xf numFmtId="0" fontId="70" fillId="0" borderId="0" xfId="0" applyFont="1"/>
    <xf numFmtId="0" fontId="71" fillId="0" borderId="0" xfId="0" applyFont="1"/>
    <xf numFmtId="0" fontId="70" fillId="0" borderId="0" xfId="0" applyFont="1" applyAlignment="1">
      <alignment horizontal="center" vertical="center" wrapText="1"/>
    </xf>
    <xf numFmtId="0" fontId="70" fillId="0" borderId="0" xfId="0" applyFont="1" applyAlignment="1">
      <alignment horizontal="left" vertical="center" wrapText="1"/>
    </xf>
    <xf numFmtId="0" fontId="73" fillId="0" borderId="89" xfId="0" applyFont="1" applyBorder="1" applyAlignment="1">
      <alignment vertical="center" wrapText="1" readingOrder="1"/>
    </xf>
    <xf numFmtId="0" fontId="70" fillId="0" borderId="0" xfId="0" applyFont="1" applyAlignment="1">
      <alignment vertical="center"/>
    </xf>
    <xf numFmtId="44" fontId="38" fillId="0" borderId="0" xfId="10" applyFont="1" applyAlignment="1">
      <alignment vertical="center"/>
    </xf>
    <xf numFmtId="0" fontId="0" fillId="0" borderId="0" xfId="0" applyAlignment="1">
      <alignment horizontal="left"/>
    </xf>
    <xf numFmtId="0" fontId="70" fillId="0" borderId="0" xfId="0" applyFont="1" applyAlignment="1">
      <alignment horizontal="left"/>
    </xf>
    <xf numFmtId="0" fontId="17" fillId="8" borderId="89" xfId="0" applyFont="1" applyFill="1" applyBorder="1" applyAlignment="1">
      <alignment horizontal="center" vertical="center" wrapText="1"/>
    </xf>
    <xf numFmtId="0" fontId="17" fillId="8" borderId="89" xfId="0" applyFont="1" applyFill="1" applyBorder="1" applyAlignment="1">
      <alignment horizontal="center" vertical="center"/>
    </xf>
    <xf numFmtId="0" fontId="70" fillId="0" borderId="0" xfId="0" applyFont="1" applyAlignment="1">
      <alignment horizontal="center" vertical="center"/>
    </xf>
    <xf numFmtId="0" fontId="74" fillId="9" borderId="89" xfId="0" applyFont="1" applyFill="1" applyBorder="1" applyAlignment="1">
      <alignment horizontal="center" vertical="center"/>
    </xf>
    <xf numFmtId="0" fontId="70" fillId="0" borderId="89" xfId="0" applyFont="1" applyBorder="1" applyAlignment="1">
      <alignment horizontal="center" vertical="center" wrapText="1"/>
    </xf>
    <xf numFmtId="0" fontId="70" fillId="0" borderId="89" xfId="6" applyNumberFormat="1" applyFont="1" applyFill="1" applyBorder="1" applyAlignment="1">
      <alignment horizontal="center" vertical="center"/>
    </xf>
    <xf numFmtId="0" fontId="70" fillId="2" borderId="89" xfId="0" applyFont="1" applyFill="1" applyBorder="1" applyAlignment="1">
      <alignment horizontal="center" vertical="center"/>
    </xf>
    <xf numFmtId="44" fontId="31" fillId="0" borderId="0" xfId="10" applyFont="1"/>
    <xf numFmtId="0" fontId="31" fillId="0" borderId="9" xfId="0" applyFont="1" applyBorder="1" applyAlignment="1">
      <alignment horizontal="center" vertical="center"/>
    </xf>
    <xf numFmtId="0" fontId="31" fillId="0" borderId="9" xfId="6" applyNumberFormat="1" applyFont="1" applyFill="1" applyBorder="1" applyAlignment="1">
      <alignment horizontal="center" vertical="center"/>
    </xf>
    <xf numFmtId="0" fontId="74" fillId="9" borderId="90" xfId="0" applyFont="1" applyFill="1" applyBorder="1" applyAlignment="1">
      <alignment horizontal="center" vertical="center"/>
    </xf>
    <xf numFmtId="0" fontId="70" fillId="0" borderId="90" xfId="6" applyNumberFormat="1" applyFont="1" applyFill="1" applyBorder="1" applyAlignment="1">
      <alignment horizontal="center" vertical="center"/>
    </xf>
    <xf numFmtId="0" fontId="70" fillId="2" borderId="90" xfId="0" applyFont="1" applyFill="1" applyBorder="1" applyAlignment="1">
      <alignment horizontal="center" vertical="center"/>
    </xf>
    <xf numFmtId="0" fontId="69" fillId="9" borderId="9" xfId="0" applyFont="1" applyFill="1" applyBorder="1" applyAlignment="1">
      <alignment horizontal="center" vertical="center" wrapText="1"/>
    </xf>
    <xf numFmtId="0" fontId="69" fillId="8" borderId="9" xfId="0" applyFont="1" applyFill="1" applyBorder="1" applyAlignment="1">
      <alignment horizontal="center" vertical="center"/>
    </xf>
    <xf numFmtId="0" fontId="32" fillId="0" borderId="9" xfId="0" applyFont="1" applyBorder="1" applyAlignment="1">
      <alignment horizontal="center" vertical="center" wrapText="1"/>
    </xf>
    <xf numFmtId="0" fontId="32" fillId="0" borderId="9" xfId="6" applyNumberFormat="1" applyFont="1" applyFill="1" applyBorder="1" applyAlignment="1">
      <alignment horizontal="center" vertical="center"/>
    </xf>
    <xf numFmtId="0" fontId="32" fillId="2" borderId="9" xfId="0" applyFont="1" applyFill="1" applyBorder="1" applyAlignment="1">
      <alignment horizontal="center" vertical="center"/>
    </xf>
    <xf numFmtId="3" fontId="32" fillId="0" borderId="9" xfId="0" applyNumberFormat="1" applyFont="1" applyBorder="1" applyAlignment="1">
      <alignment horizontal="center" vertical="center"/>
    </xf>
    <xf numFmtId="0" fontId="79" fillId="9" borderId="9" xfId="0" applyFont="1" applyFill="1" applyBorder="1" applyAlignment="1">
      <alignment horizontal="center" vertical="center" wrapText="1" readingOrder="1"/>
    </xf>
    <xf numFmtId="9" fontId="77" fillId="0" borderId="9" xfId="0" applyNumberFormat="1" applyFont="1" applyBorder="1" applyAlignment="1">
      <alignment horizontal="center" vertical="center" wrapText="1" readingOrder="1"/>
    </xf>
    <xf numFmtId="0" fontId="69" fillId="8" borderId="9" xfId="0" applyFont="1" applyFill="1" applyBorder="1" applyAlignment="1">
      <alignment horizontal="center" vertical="center" wrapText="1"/>
    </xf>
    <xf numFmtId="0" fontId="69" fillId="9" borderId="9" xfId="0" applyFont="1" applyFill="1" applyBorder="1" applyAlignment="1">
      <alignment horizontal="center" vertical="center"/>
    </xf>
    <xf numFmtId="0" fontId="69" fillId="8" borderId="9" xfId="0" applyFont="1" applyFill="1" applyBorder="1" applyAlignment="1">
      <alignment horizontal="left" vertical="center"/>
    </xf>
    <xf numFmtId="0" fontId="69" fillId="0" borderId="16" xfId="0" applyFont="1" applyBorder="1" applyAlignment="1">
      <alignment horizontal="center" vertical="center"/>
    </xf>
    <xf numFmtId="44" fontId="32" fillId="0" borderId="9" xfId="4" applyFont="1" applyFill="1" applyBorder="1" applyAlignment="1">
      <alignment horizontal="center" vertical="center"/>
    </xf>
    <xf numFmtId="3" fontId="32" fillId="0" borderId="9" xfId="0" applyNumberFormat="1" applyFont="1" applyBorder="1" applyAlignment="1">
      <alignment vertical="center"/>
    </xf>
    <xf numFmtId="44" fontId="32" fillId="2" borderId="9" xfId="4" applyFont="1" applyFill="1" applyBorder="1" applyAlignment="1">
      <alignment horizontal="center" vertical="center"/>
    </xf>
    <xf numFmtId="3" fontId="69" fillId="0" borderId="16" xfId="0" applyNumberFormat="1" applyFont="1" applyBorder="1" applyAlignment="1">
      <alignment horizontal="right" vertical="center"/>
    </xf>
    <xf numFmtId="44" fontId="69" fillId="9" borderId="16" xfId="4" applyFont="1" applyFill="1" applyBorder="1" applyAlignment="1">
      <alignment horizontal="right" vertical="center"/>
    </xf>
    <xf numFmtId="44" fontId="63" fillId="0" borderId="0" xfId="0" applyNumberFormat="1" applyFont="1" applyAlignment="1">
      <alignment vertical="center"/>
    </xf>
    <xf numFmtId="44" fontId="63" fillId="0" borderId="0" xfId="0" applyNumberFormat="1" applyFont="1" applyAlignment="1">
      <alignment horizontal="right" vertical="center"/>
    </xf>
    <xf numFmtId="0" fontId="69" fillId="9" borderId="61" xfId="0" applyFont="1" applyFill="1" applyBorder="1" applyAlignment="1">
      <alignment horizontal="center" vertical="center" wrapText="1"/>
    </xf>
    <xf numFmtId="0" fontId="69" fillId="9" borderId="61" xfId="0" applyFont="1" applyFill="1" applyBorder="1" applyAlignment="1">
      <alignment horizontal="center" vertical="center"/>
    </xf>
    <xf numFmtId="0" fontId="69" fillId="9" borderId="50" xfId="0" applyFont="1" applyFill="1" applyBorder="1" applyAlignment="1">
      <alignment horizontal="center" vertical="center" wrapText="1"/>
    </xf>
    <xf numFmtId="0" fontId="70" fillId="0" borderId="9" xfId="6" applyNumberFormat="1" applyFont="1" applyFill="1" applyBorder="1" applyAlignment="1">
      <alignment horizontal="center" vertical="center"/>
    </xf>
    <xf numFmtId="0" fontId="70" fillId="0" borderId="9" xfId="0" applyFont="1" applyBorder="1" applyAlignment="1">
      <alignment horizontal="center" vertical="center"/>
    </xf>
    <xf numFmtId="44" fontId="70" fillId="0" borderId="9" xfId="0" applyNumberFormat="1" applyFont="1" applyBorder="1" applyAlignment="1">
      <alignment horizontal="center" vertical="center"/>
    </xf>
    <xf numFmtId="0" fontId="31" fillId="0" borderId="64" xfId="0" applyFont="1" applyBorder="1" applyAlignment="1">
      <alignment horizontal="center" vertical="center"/>
    </xf>
    <xf numFmtId="0" fontId="31" fillId="0" borderId="64" xfId="6" applyNumberFormat="1" applyFont="1" applyFill="1" applyBorder="1" applyAlignment="1">
      <alignment horizontal="center" vertical="center"/>
    </xf>
    <xf numFmtId="0" fontId="40" fillId="0" borderId="92" xfId="6" applyNumberFormat="1" applyFont="1" applyFill="1" applyBorder="1" applyAlignment="1">
      <alignment horizontal="center" vertical="center"/>
    </xf>
    <xf numFmtId="0" fontId="40" fillId="0" borderId="92" xfId="0" applyFont="1" applyBorder="1" applyAlignment="1">
      <alignment horizontal="center" vertical="center"/>
    </xf>
    <xf numFmtId="44" fontId="40" fillId="0" borderId="92" xfId="0" applyNumberFormat="1" applyFont="1" applyBorder="1" applyAlignment="1">
      <alignment horizontal="center" vertical="center"/>
    </xf>
    <xf numFmtId="0" fontId="72" fillId="9" borderId="90" xfId="0" applyFont="1" applyFill="1" applyBorder="1" applyAlignment="1">
      <alignment horizontal="center" vertical="center" wrapText="1" readingOrder="1"/>
    </xf>
    <xf numFmtId="0" fontId="17" fillId="8" borderId="91" xfId="0" applyFont="1" applyFill="1" applyBorder="1" applyAlignment="1">
      <alignment horizontal="center" vertical="center" wrapText="1"/>
    </xf>
    <xf numFmtId="0" fontId="17" fillId="8" borderId="91" xfId="0" applyFont="1" applyFill="1" applyBorder="1" applyAlignment="1">
      <alignment horizontal="center" vertical="center"/>
    </xf>
    <xf numFmtId="0" fontId="17" fillId="8" borderId="91" xfId="0" applyFont="1" applyFill="1" applyBorder="1" applyAlignment="1">
      <alignment horizontal="left" vertical="center"/>
    </xf>
    <xf numFmtId="0" fontId="12" fillId="9" borderId="9" xfId="0" applyFont="1" applyFill="1" applyBorder="1" applyAlignment="1">
      <alignment horizontal="left" vertical="center" wrapText="1"/>
    </xf>
    <xf numFmtId="9" fontId="15" fillId="0" borderId="9" xfId="0" applyNumberFormat="1" applyFont="1" applyBorder="1" applyAlignment="1">
      <alignment horizontal="center" vertical="center" wrapText="1"/>
    </xf>
    <xf numFmtId="0" fontId="17" fillId="9" borderId="9" xfId="0" applyFont="1" applyFill="1" applyBorder="1" applyAlignment="1">
      <alignment horizontal="center" vertical="center"/>
    </xf>
    <xf numFmtId="0" fontId="17" fillId="9" borderId="9" xfId="0" applyFont="1" applyFill="1" applyBorder="1" applyAlignment="1">
      <alignment horizontal="center" vertical="center" wrapText="1"/>
    </xf>
    <xf numFmtId="0" fontId="74" fillId="9" borderId="9" xfId="0" applyFont="1" applyFill="1" applyBorder="1" applyAlignment="1">
      <alignment horizontal="center" vertical="center"/>
    </xf>
    <xf numFmtId="44" fontId="75" fillId="0" borderId="9" xfId="0" applyNumberFormat="1" applyFont="1" applyBorder="1" applyAlignment="1">
      <alignment horizontal="center" vertical="center"/>
    </xf>
    <xf numFmtId="0" fontId="70" fillId="0" borderId="9" xfId="0" applyFont="1" applyBorder="1"/>
    <xf numFmtId="0" fontId="70" fillId="2" borderId="93" xfId="0" applyFont="1" applyFill="1" applyBorder="1"/>
    <xf numFmtId="0" fontId="70" fillId="2" borderId="93" xfId="0" applyFont="1" applyFill="1" applyBorder="1" applyAlignment="1">
      <alignment horizontal="left"/>
    </xf>
    <xf numFmtId="0" fontId="70" fillId="0" borderId="93" xfId="0" applyFont="1" applyBorder="1"/>
    <xf numFmtId="0" fontId="74" fillId="9" borderId="9" xfId="0" applyFont="1" applyFill="1" applyBorder="1" applyAlignment="1">
      <alignment horizontal="center" vertical="center" wrapText="1"/>
    </xf>
    <xf numFmtId="0" fontId="38" fillId="0" borderId="9" xfId="0" applyFont="1" applyBorder="1"/>
    <xf numFmtId="44" fontId="74" fillId="9" borderId="9" xfId="0" applyNumberFormat="1" applyFont="1" applyFill="1" applyBorder="1" applyAlignment="1">
      <alignment horizontal="center" vertical="center"/>
    </xf>
    <xf numFmtId="44" fontId="57" fillId="9" borderId="9" xfId="4" applyFont="1" applyFill="1" applyBorder="1" applyAlignment="1">
      <alignment horizontal="center" vertical="center"/>
    </xf>
    <xf numFmtId="44" fontId="57" fillId="9" borderId="36" xfId="4" applyFont="1" applyFill="1" applyBorder="1" applyAlignment="1">
      <alignment horizontal="center" vertical="center"/>
    </xf>
    <xf numFmtId="44" fontId="83" fillId="0" borderId="0" xfId="0" applyNumberFormat="1" applyFont="1" applyAlignment="1">
      <alignment horizontal="center" vertical="center"/>
    </xf>
    <xf numFmtId="0" fontId="56" fillId="0" borderId="8" xfId="6" applyNumberFormat="1" applyFont="1" applyFill="1" applyBorder="1" applyAlignment="1">
      <alignment horizontal="center" vertical="center"/>
    </xf>
    <xf numFmtId="0" fontId="56" fillId="0" borderId="8" xfId="0" applyFont="1" applyBorder="1" applyAlignment="1">
      <alignment horizontal="center" vertical="center"/>
    </xf>
    <xf numFmtId="0" fontId="56" fillId="0" borderId="64" xfId="0" applyFont="1" applyBorder="1" applyAlignment="1">
      <alignment horizontal="center" vertical="center"/>
    </xf>
    <xf numFmtId="0" fontId="56" fillId="0" borderId="64" xfId="6" applyNumberFormat="1" applyFont="1" applyFill="1" applyBorder="1" applyAlignment="1">
      <alignment horizontal="center" vertical="center"/>
    </xf>
    <xf numFmtId="0" fontId="56" fillId="0" borderId="64" xfId="0" applyFont="1" applyBorder="1" applyAlignment="1">
      <alignment horizontal="center" vertical="center" wrapText="1"/>
    </xf>
    <xf numFmtId="0" fontId="56" fillId="0" borderId="12" xfId="0" applyFont="1" applyBorder="1" applyAlignment="1">
      <alignment horizontal="center" vertical="center" wrapText="1"/>
    </xf>
    <xf numFmtId="0" fontId="56" fillId="2" borderId="64" xfId="0" applyFont="1" applyFill="1" applyBorder="1" applyAlignment="1">
      <alignment horizontal="center" vertical="center"/>
    </xf>
    <xf numFmtId="44" fontId="57" fillId="0" borderId="36" xfId="4" applyFont="1" applyFill="1" applyBorder="1" applyAlignment="1">
      <alignment horizontal="center" vertical="center"/>
    </xf>
    <xf numFmtId="44" fontId="56" fillId="2" borderId="36" xfId="0" applyNumberFormat="1" applyFont="1" applyFill="1" applyBorder="1" applyAlignment="1">
      <alignment horizontal="center" vertical="center"/>
    </xf>
    <xf numFmtId="0" fontId="56" fillId="2" borderId="12" xfId="6" applyNumberFormat="1" applyFont="1" applyFill="1" applyBorder="1" applyAlignment="1">
      <alignment horizontal="center" vertical="center"/>
    </xf>
    <xf numFmtId="0" fontId="56" fillId="2" borderId="12" xfId="0" applyFont="1" applyFill="1" applyBorder="1" applyAlignment="1">
      <alignment horizontal="center" vertical="center"/>
    </xf>
    <xf numFmtId="44" fontId="56" fillId="2" borderId="36" xfId="7" applyFont="1" applyFill="1" applyBorder="1" applyAlignment="1">
      <alignment horizontal="center" vertical="center"/>
    </xf>
    <xf numFmtId="0" fontId="56" fillId="0" borderId="9" xfId="6" applyNumberFormat="1" applyFont="1" applyFill="1" applyBorder="1" applyAlignment="1">
      <alignment horizontal="center" vertical="center" readingOrder="1"/>
    </xf>
    <xf numFmtId="0" fontId="56" fillId="0" borderId="9" xfId="0" applyFont="1" applyBorder="1" applyAlignment="1">
      <alignment horizontal="center" vertical="center" readingOrder="1"/>
    </xf>
    <xf numFmtId="44" fontId="56" fillId="0" borderId="36" xfId="0" applyNumberFormat="1" applyFont="1" applyBorder="1" applyAlignment="1">
      <alignment horizontal="center" vertical="center" readingOrder="1"/>
    </xf>
    <xf numFmtId="44" fontId="74" fillId="9" borderId="9" xfId="4" applyFont="1" applyFill="1" applyBorder="1" applyAlignment="1">
      <alignment horizontal="center" vertical="center"/>
    </xf>
    <xf numFmtId="0" fontId="68" fillId="0" borderId="0" xfId="0" applyFont="1" applyAlignment="1">
      <alignment horizontal="center" wrapText="1"/>
    </xf>
    <xf numFmtId="0" fontId="22" fillId="6" borderId="0" xfId="0" applyFont="1" applyFill="1" applyAlignment="1">
      <alignment horizontal="center" vertical="center" wrapText="1"/>
    </xf>
    <xf numFmtId="0" fontId="43" fillId="0" borderId="0" xfId="0" applyFont="1" applyAlignment="1">
      <alignment horizontal="center" vertical="center"/>
    </xf>
    <xf numFmtId="0" fontId="59" fillId="0" borderId="0" xfId="0" applyFont="1" applyAlignment="1">
      <alignment horizontal="left" vertical="center"/>
    </xf>
    <xf numFmtId="0" fontId="64" fillId="0" borderId="0" xfId="0" applyFont="1" applyAlignment="1">
      <alignment horizontal="center" vertical="center" wrapText="1"/>
    </xf>
    <xf numFmtId="0" fontId="29" fillId="0" borderId="0" xfId="0" applyFont="1" applyAlignment="1">
      <alignment horizontal="center" vertical="center"/>
    </xf>
    <xf numFmtId="0" fontId="59" fillId="0" borderId="0" xfId="0" applyFont="1" applyAlignment="1">
      <alignment vertical="center"/>
    </xf>
    <xf numFmtId="0" fontId="39" fillId="0" borderId="42" xfId="0" applyFont="1" applyBorder="1" applyAlignment="1">
      <alignment horizontal="center" vertical="center" wrapText="1"/>
    </xf>
    <xf numFmtId="0" fontId="39" fillId="0" borderId="34" xfId="0" applyFont="1" applyBorder="1" applyAlignment="1">
      <alignment horizontal="center" vertical="center" wrapText="1"/>
    </xf>
    <xf numFmtId="0" fontId="38" fillId="2" borderId="16"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8" xfId="0" applyFont="1" applyFill="1" applyBorder="1" applyAlignment="1">
      <alignment horizontal="center" vertical="center" wrapText="1"/>
    </xf>
    <xf numFmtId="0" fontId="39" fillId="2" borderId="9" xfId="3" applyFont="1" applyFill="1" applyBorder="1" applyAlignment="1">
      <alignment horizontal="center" vertical="center"/>
    </xf>
    <xf numFmtId="0" fontId="39" fillId="2" borderId="36" xfId="3" applyFont="1" applyFill="1" applyBorder="1" applyAlignment="1">
      <alignment horizontal="center" vertical="center"/>
    </xf>
    <xf numFmtId="0" fontId="83" fillId="0" borderId="0" xfId="0" applyFont="1" applyAlignment="1">
      <alignment horizontal="center" vertical="center"/>
    </xf>
    <xf numFmtId="3" fontId="38" fillId="2" borderId="9" xfId="0" applyNumberFormat="1" applyFont="1" applyFill="1" applyBorder="1" applyAlignment="1">
      <alignment horizontal="center" vertical="center"/>
    </xf>
    <xf numFmtId="0" fontId="38" fillId="2" borderId="9" xfId="0" applyFont="1" applyFill="1" applyBorder="1" applyAlignment="1">
      <alignment horizontal="center" vertical="center"/>
    </xf>
    <xf numFmtId="0" fontId="38" fillId="2" borderId="77" xfId="0" applyFont="1" applyFill="1" applyBorder="1" applyAlignment="1">
      <alignment horizontal="center" vertical="center" wrapText="1"/>
    </xf>
    <xf numFmtId="0" fontId="49" fillId="9" borderId="51" xfId="0" applyFont="1" applyFill="1" applyBorder="1" applyAlignment="1">
      <alignment horizontal="center" vertical="center" textRotation="90" wrapText="1"/>
    </xf>
    <xf numFmtId="0" fontId="49" fillId="9" borderId="43" xfId="0" applyFont="1" applyFill="1" applyBorder="1" applyAlignment="1">
      <alignment horizontal="center" vertical="center" textRotation="90" wrapText="1"/>
    </xf>
    <xf numFmtId="0" fontId="49" fillId="9" borderId="45" xfId="0" applyFont="1" applyFill="1" applyBorder="1" applyAlignment="1">
      <alignment horizontal="center" vertical="center" textRotation="90" wrapText="1"/>
    </xf>
    <xf numFmtId="0" fontId="49" fillId="8" borderId="30" xfId="0" applyFont="1" applyFill="1" applyBorder="1" applyAlignment="1">
      <alignment horizontal="center" vertical="center"/>
    </xf>
    <xf numFmtId="0" fontId="49" fillId="8" borderId="31" xfId="0" applyFont="1" applyFill="1" applyBorder="1" applyAlignment="1">
      <alignment horizontal="center" vertical="center"/>
    </xf>
    <xf numFmtId="0" fontId="49" fillId="8" borderId="32" xfId="0" applyFont="1" applyFill="1" applyBorder="1" applyAlignment="1">
      <alignment horizontal="center" vertical="center"/>
    </xf>
    <xf numFmtId="0" fontId="2" fillId="9" borderId="53" xfId="0" applyFont="1" applyFill="1" applyBorder="1" applyAlignment="1">
      <alignment horizontal="center" vertical="center" wrapText="1"/>
    </xf>
    <xf numFmtId="0" fontId="2" fillId="9" borderId="39" xfId="0" applyFont="1" applyFill="1" applyBorder="1" applyAlignment="1">
      <alignment horizontal="center" vertical="center" wrapText="1"/>
    </xf>
    <xf numFmtId="0" fontId="2" fillId="9" borderId="54" xfId="0" applyFont="1" applyFill="1" applyBorder="1" applyAlignment="1">
      <alignment horizontal="center" vertical="center" wrapText="1"/>
    </xf>
    <xf numFmtId="0" fontId="38" fillId="2" borderId="9" xfId="0" applyFont="1" applyFill="1" applyBorder="1" applyAlignment="1">
      <alignment horizontal="center" vertical="center" wrapText="1"/>
    </xf>
    <xf numFmtId="0" fontId="38" fillId="0" borderId="55" xfId="0" applyFont="1" applyBorder="1" applyAlignment="1">
      <alignment horizontal="center" vertical="center" wrapText="1"/>
    </xf>
    <xf numFmtId="0" fontId="38" fillId="0" borderId="12" xfId="0" applyFont="1" applyBorder="1" applyAlignment="1">
      <alignment horizontal="center" vertical="center" wrapText="1"/>
    </xf>
    <xf numFmtId="0" fontId="39" fillId="0" borderId="55" xfId="3" applyFont="1" applyBorder="1" applyAlignment="1">
      <alignment horizontal="center" vertical="center" wrapText="1"/>
    </xf>
    <xf numFmtId="0" fontId="39" fillId="0" borderId="12" xfId="3" applyFont="1" applyBorder="1" applyAlignment="1">
      <alignment horizontal="center" vertical="center" wrapText="1"/>
    </xf>
    <xf numFmtId="3" fontId="38" fillId="0" borderId="55" xfId="0" applyNumberFormat="1" applyFont="1" applyBorder="1" applyAlignment="1">
      <alignment horizontal="center" vertical="center"/>
    </xf>
    <xf numFmtId="0" fontId="38" fillId="0" borderId="12" xfId="0" applyFont="1" applyBorder="1" applyAlignment="1">
      <alignment horizontal="center" vertical="center"/>
    </xf>
    <xf numFmtId="0" fontId="38" fillId="0" borderId="8" xfId="0" applyFont="1" applyBorder="1" applyAlignment="1">
      <alignment horizontal="center" vertical="center" wrapText="1"/>
    </xf>
    <xf numFmtId="0" fontId="38" fillId="0" borderId="77" xfId="0" applyFont="1" applyBorder="1" applyAlignment="1">
      <alignment horizontal="center" vertical="center" wrapText="1"/>
    </xf>
    <xf numFmtId="0" fontId="39" fillId="0" borderId="8" xfId="3" applyFont="1" applyBorder="1" applyAlignment="1">
      <alignment horizontal="center" vertical="center" wrapText="1"/>
    </xf>
    <xf numFmtId="0" fontId="39" fillId="0" borderId="77" xfId="3" applyFont="1" applyBorder="1" applyAlignment="1">
      <alignment horizontal="center" vertical="center" wrapText="1"/>
    </xf>
    <xf numFmtId="3" fontId="38" fillId="0" borderId="8" xfId="0" applyNumberFormat="1" applyFont="1" applyBorder="1" applyAlignment="1">
      <alignment horizontal="center" vertical="center"/>
    </xf>
    <xf numFmtId="0" fontId="38" fillId="0" borderId="77" xfId="0" applyFont="1" applyBorder="1" applyAlignment="1">
      <alignment horizontal="center" vertical="center"/>
    </xf>
    <xf numFmtId="3" fontId="38" fillId="2" borderId="12" xfId="0" applyNumberFormat="1" applyFont="1" applyFill="1" applyBorder="1" applyAlignment="1">
      <alignment horizontal="center" vertical="center"/>
    </xf>
    <xf numFmtId="9" fontId="38" fillId="2" borderId="48" xfId="2" applyFont="1" applyFill="1" applyBorder="1" applyAlignment="1">
      <alignment horizontal="center" vertical="center" wrapText="1"/>
    </xf>
    <xf numFmtId="9" fontId="38" fillId="2" borderId="37" xfId="2" applyFont="1" applyFill="1" applyBorder="1" applyAlignment="1">
      <alignment horizontal="center" vertical="center" wrapText="1"/>
    </xf>
    <xf numFmtId="0" fontId="38" fillId="0" borderId="36" xfId="0" applyFont="1" applyBorder="1" applyAlignment="1">
      <alignment horizontal="center" vertical="center" wrapText="1"/>
    </xf>
    <xf numFmtId="0" fontId="38" fillId="0" borderId="9" xfId="0" applyFont="1" applyBorder="1" applyAlignment="1">
      <alignment horizontal="center" vertical="center"/>
    </xf>
    <xf numFmtId="0" fontId="2" fillId="8" borderId="9" xfId="0" applyFont="1" applyFill="1" applyBorder="1" applyAlignment="1">
      <alignment horizontal="center" vertical="center"/>
    </xf>
    <xf numFmtId="0" fontId="38" fillId="2" borderId="36" xfId="0" applyFont="1" applyFill="1" applyBorder="1" applyAlignment="1">
      <alignment horizontal="center" vertical="center" wrapText="1"/>
    </xf>
    <xf numFmtId="0" fontId="38" fillId="0" borderId="9" xfId="0" applyFont="1" applyBorder="1" applyAlignment="1">
      <alignment horizontal="center" vertical="center" wrapText="1"/>
    </xf>
    <xf numFmtId="0" fontId="39" fillId="2" borderId="12" xfId="3" applyFont="1" applyFill="1" applyBorder="1" applyAlignment="1">
      <alignment horizontal="center" vertical="center"/>
    </xf>
    <xf numFmtId="0" fontId="38" fillId="0" borderId="36" xfId="0" applyFont="1" applyBorder="1" applyAlignment="1">
      <alignment horizontal="center" vertical="center"/>
    </xf>
    <xf numFmtId="0" fontId="2" fillId="8" borderId="64" xfId="0" applyFont="1" applyFill="1" applyBorder="1" applyAlignment="1">
      <alignment horizontal="center" vertical="center"/>
    </xf>
    <xf numFmtId="0" fontId="37" fillId="0" borderId="9" xfId="0" applyFont="1" applyBorder="1" applyAlignment="1">
      <alignment horizontal="center" vertical="center" wrapText="1"/>
    </xf>
    <xf numFmtId="0" fontId="37" fillId="0" borderId="3" xfId="0" applyFont="1" applyBorder="1" applyAlignment="1">
      <alignment horizontal="center" vertical="center" wrapText="1" readingOrder="1"/>
    </xf>
    <xf numFmtId="0" fontId="37" fillId="0" borderId="5" xfId="0" applyFont="1" applyBorder="1" applyAlignment="1">
      <alignment horizontal="center" vertical="center" wrapText="1" readingOrder="1"/>
    </xf>
    <xf numFmtId="0" fontId="37" fillId="0" borderId="9" xfId="0" applyFont="1" applyBorder="1" applyAlignment="1">
      <alignment horizontal="center" vertical="center" wrapText="1" readingOrder="1"/>
    </xf>
    <xf numFmtId="0" fontId="36" fillId="9" borderId="51" xfId="0" applyFont="1" applyFill="1" applyBorder="1" applyAlignment="1">
      <alignment horizontal="center" vertical="center" wrapText="1" readingOrder="1"/>
    </xf>
    <xf numFmtId="0" fontId="36" fillId="9" borderId="55" xfId="0" applyFont="1" applyFill="1" applyBorder="1" applyAlignment="1">
      <alignment horizontal="center" vertical="center" wrapText="1" readingOrder="1"/>
    </xf>
    <xf numFmtId="0" fontId="45" fillId="9" borderId="55" xfId="0" applyFont="1" applyFill="1" applyBorder="1" applyAlignment="1">
      <alignment horizontal="center" vertical="center" wrapText="1" readingOrder="1"/>
    </xf>
    <xf numFmtId="0" fontId="37" fillId="0" borderId="4" xfId="0" applyFont="1" applyBorder="1" applyAlignment="1">
      <alignment horizontal="center" vertical="center" wrapText="1" readingOrder="1"/>
    </xf>
    <xf numFmtId="0" fontId="37" fillId="0" borderId="67" xfId="0" applyFont="1" applyBorder="1" applyAlignment="1">
      <alignment horizontal="center" vertical="center" wrapText="1" readingOrder="1"/>
    </xf>
    <xf numFmtId="0" fontId="37" fillId="0" borderId="68" xfId="0" applyFont="1" applyBorder="1" applyAlignment="1">
      <alignment horizontal="center" vertical="center" wrapText="1" readingOrder="1"/>
    </xf>
    <xf numFmtId="0" fontId="37" fillId="0" borderId="46" xfId="0" applyFont="1" applyBorder="1" applyAlignment="1">
      <alignment horizontal="center" vertical="center" wrapText="1" readingOrder="1"/>
    </xf>
    <xf numFmtId="0" fontId="38" fillId="2" borderId="36" xfId="0" applyFont="1" applyFill="1" applyBorder="1" applyAlignment="1">
      <alignment horizontal="center" vertical="center"/>
    </xf>
    <xf numFmtId="0" fontId="65" fillId="0" borderId="0" xfId="5" applyFont="1" applyAlignment="1">
      <alignment horizontal="center"/>
    </xf>
    <xf numFmtId="0" fontId="38" fillId="2" borderId="33" xfId="0" applyFont="1" applyFill="1" applyBorder="1" applyAlignment="1">
      <alignment horizontal="center" vertical="center" wrapText="1" readingOrder="1"/>
    </xf>
    <xf numFmtId="0" fontId="38" fillId="2" borderId="12" xfId="0" applyFont="1" applyFill="1" applyBorder="1" applyAlignment="1">
      <alignment horizontal="center" vertical="center" wrapText="1" readingOrder="1"/>
    </xf>
    <xf numFmtId="0" fontId="38" fillId="2" borderId="34" xfId="0" applyFont="1" applyFill="1" applyBorder="1" applyAlignment="1">
      <alignment horizontal="center" vertical="center" wrapText="1" readingOrder="1"/>
    </xf>
    <xf numFmtId="0" fontId="36" fillId="9" borderId="41" xfId="0" applyFont="1" applyFill="1" applyBorder="1" applyAlignment="1">
      <alignment horizontal="left" vertical="center" wrapText="1" readingOrder="1"/>
    </xf>
    <xf numFmtId="0" fontId="36" fillId="9" borderId="8" xfId="0" applyFont="1" applyFill="1" applyBorder="1" applyAlignment="1">
      <alignment horizontal="left" vertical="center" wrapText="1" readingOrder="1"/>
    </xf>
    <xf numFmtId="0" fontId="37" fillId="2" borderId="8" xfId="0" applyFont="1" applyFill="1" applyBorder="1" applyAlignment="1">
      <alignment horizontal="left" vertical="center" wrapText="1" readingOrder="1"/>
    </xf>
    <xf numFmtId="0" fontId="37" fillId="2" borderId="42" xfId="0" applyFont="1" applyFill="1" applyBorder="1" applyAlignment="1">
      <alignment horizontal="left" vertical="center" wrapText="1" readingOrder="1"/>
    </xf>
    <xf numFmtId="0" fontId="36" fillId="9" borderId="64" xfId="0" applyFont="1" applyFill="1" applyBorder="1" applyAlignment="1">
      <alignment horizontal="center" vertical="center" wrapText="1" readingOrder="1"/>
    </xf>
    <xf numFmtId="0" fontId="36" fillId="9" borderId="72" xfId="0" applyFont="1" applyFill="1" applyBorder="1" applyAlignment="1">
      <alignment horizontal="center" vertical="center" wrapText="1" readingOrder="1"/>
    </xf>
    <xf numFmtId="0" fontId="37" fillId="0" borderId="10" xfId="0" applyFont="1" applyBorder="1" applyAlignment="1">
      <alignment horizontal="center" vertical="center" wrapText="1" readingOrder="1"/>
    </xf>
    <xf numFmtId="0" fontId="37" fillId="0" borderId="11" xfId="0" applyFont="1" applyBorder="1" applyAlignment="1">
      <alignment horizontal="center" vertical="center" wrapText="1" readingOrder="1"/>
    </xf>
    <xf numFmtId="0" fontId="37" fillId="0" borderId="13" xfId="0" applyFont="1" applyBorder="1" applyAlignment="1">
      <alignment horizontal="center" vertical="center" wrapText="1" readingOrder="1"/>
    </xf>
    <xf numFmtId="0" fontId="37" fillId="0" borderId="14" xfId="0" applyFont="1" applyBorder="1" applyAlignment="1">
      <alignment horizontal="center" vertical="center" wrapText="1" readingOrder="1"/>
    </xf>
    <xf numFmtId="0" fontId="41" fillId="8" borderId="60" xfId="0" applyFont="1" applyFill="1" applyBorder="1" applyAlignment="1">
      <alignment horizontal="center" vertical="center" wrapText="1"/>
    </xf>
    <xf numFmtId="0" fontId="41" fillId="8" borderId="61" xfId="0" applyFont="1" applyFill="1" applyBorder="1" applyAlignment="1">
      <alignment horizontal="center" vertical="center" wrapText="1"/>
    </xf>
    <xf numFmtId="0" fontId="41" fillId="8" borderId="50" xfId="0" applyFont="1" applyFill="1" applyBorder="1" applyAlignment="1">
      <alignment horizontal="center" vertical="center" wrapText="1"/>
    </xf>
    <xf numFmtId="9" fontId="37" fillId="0" borderId="48" xfId="0" applyNumberFormat="1" applyFont="1" applyBorder="1" applyAlignment="1">
      <alignment horizontal="center" vertical="center" wrapText="1" readingOrder="1"/>
    </xf>
    <xf numFmtId="0" fontId="37" fillId="0" borderId="48" xfId="0" applyFont="1" applyBorder="1" applyAlignment="1">
      <alignment horizontal="center" vertical="center" wrapText="1" readingOrder="1"/>
    </xf>
    <xf numFmtId="0" fontId="37" fillId="0" borderId="15" xfId="0" applyFont="1" applyBorder="1" applyAlignment="1">
      <alignment horizontal="center" vertical="center" wrapText="1" readingOrder="1"/>
    </xf>
    <xf numFmtId="0" fontId="37" fillId="0" borderId="17" xfId="0" applyFont="1" applyBorder="1" applyAlignment="1">
      <alignment horizontal="center" vertical="center" wrapText="1" readingOrder="1"/>
    </xf>
    <xf numFmtId="0" fontId="47" fillId="9" borderId="72" xfId="0" applyFont="1" applyFill="1" applyBorder="1" applyAlignment="1">
      <alignment horizontal="left" vertical="center" wrapText="1" readingOrder="1"/>
    </xf>
    <xf numFmtId="0" fontId="47" fillId="9" borderId="9" xfId="0" applyFont="1" applyFill="1" applyBorder="1" applyAlignment="1">
      <alignment horizontal="left" vertical="center" wrapText="1" readingOrder="1"/>
    </xf>
    <xf numFmtId="0" fontId="65" fillId="0" borderId="0" xfId="5" applyFont="1" applyAlignment="1">
      <alignment horizontal="center" vertical="center"/>
    </xf>
    <xf numFmtId="0" fontId="2" fillId="0" borderId="9" xfId="0" applyFont="1" applyBorder="1" applyAlignment="1">
      <alignment horizontal="center" vertical="center"/>
    </xf>
    <xf numFmtId="0" fontId="2" fillId="0" borderId="48" xfId="0" applyFont="1" applyBorder="1" applyAlignment="1">
      <alignment horizontal="center" vertical="center"/>
    </xf>
    <xf numFmtId="0" fontId="45" fillId="8" borderId="60" xfId="0" applyFont="1" applyFill="1" applyBorder="1" applyAlignment="1">
      <alignment horizontal="center" vertical="center" wrapText="1" readingOrder="1"/>
    </xf>
    <xf numFmtId="0" fontId="45" fillId="8" borderId="61" xfId="0" applyFont="1" applyFill="1" applyBorder="1" applyAlignment="1">
      <alignment horizontal="center" vertical="center" wrapText="1" readingOrder="1"/>
    </xf>
    <xf numFmtId="0" fontId="45" fillId="8" borderId="50" xfId="0" applyFont="1" applyFill="1" applyBorder="1" applyAlignment="1">
      <alignment horizontal="center" vertical="center" wrapText="1" readingOrder="1"/>
    </xf>
    <xf numFmtId="0" fontId="39" fillId="2" borderId="9" xfId="0" applyFont="1" applyFill="1" applyBorder="1" applyAlignment="1">
      <alignment horizontal="left" vertical="center" wrapText="1" readingOrder="1"/>
    </xf>
    <xf numFmtId="0" fontId="45" fillId="9" borderId="70" xfId="0" applyFont="1" applyFill="1" applyBorder="1" applyAlignment="1">
      <alignment horizontal="left" vertical="center" wrapText="1" readingOrder="1"/>
    </xf>
    <xf numFmtId="0" fontId="45" fillId="9" borderId="64" xfId="0" applyFont="1" applyFill="1" applyBorder="1" applyAlignment="1">
      <alignment horizontal="left" vertical="center" wrapText="1" readingOrder="1"/>
    </xf>
    <xf numFmtId="0" fontId="37" fillId="2" borderId="64" xfId="0" applyFont="1" applyFill="1" applyBorder="1" applyAlignment="1">
      <alignment horizontal="center" vertical="center" wrapText="1" readingOrder="1"/>
    </xf>
    <xf numFmtId="0" fontId="37" fillId="2" borderId="71" xfId="0" applyFont="1" applyFill="1" applyBorder="1" applyAlignment="1">
      <alignment horizontal="center" vertical="center" wrapText="1" readingOrder="1"/>
    </xf>
    <xf numFmtId="0" fontId="37" fillId="2" borderId="64" xfId="0" applyFont="1" applyFill="1" applyBorder="1" applyAlignment="1">
      <alignment vertical="center" wrapText="1" readingOrder="1"/>
    </xf>
    <xf numFmtId="0" fontId="36" fillId="9" borderId="53" xfId="0" applyFont="1" applyFill="1" applyBorder="1" applyAlignment="1">
      <alignment horizontal="center" vertical="center" wrapText="1" readingOrder="1"/>
    </xf>
    <xf numFmtId="0" fontId="36" fillId="9" borderId="39" xfId="0" applyFont="1" applyFill="1" applyBorder="1" applyAlignment="1">
      <alignment horizontal="center" vertical="center" wrapText="1" readingOrder="1"/>
    </xf>
    <xf numFmtId="0" fontId="36" fillId="9" borderId="54" xfId="0" applyFont="1" applyFill="1" applyBorder="1" applyAlignment="1">
      <alignment horizontal="center" vertical="center" wrapText="1" readingOrder="1"/>
    </xf>
    <xf numFmtId="0" fontId="45" fillId="9" borderId="35" xfId="0" applyFont="1" applyFill="1" applyBorder="1" applyAlignment="1">
      <alignment horizontal="left" vertical="center" wrapText="1" readingOrder="1"/>
    </xf>
    <xf numFmtId="0" fontId="45" fillId="9" borderId="36" xfId="0" applyFont="1" applyFill="1" applyBorder="1" applyAlignment="1">
      <alignment horizontal="left" vertical="center" wrapText="1" readingOrder="1"/>
    </xf>
    <xf numFmtId="0" fontId="37" fillId="2" borderId="55" xfId="0" applyFont="1" applyFill="1" applyBorder="1" applyAlignment="1">
      <alignment horizontal="center" vertical="center" wrapText="1" readingOrder="1"/>
    </xf>
    <xf numFmtId="44" fontId="39" fillId="0" borderId="68" xfId="4" applyFont="1" applyFill="1" applyBorder="1" applyAlignment="1">
      <alignment horizontal="center" vertical="center"/>
    </xf>
    <xf numFmtId="44" fontId="39" fillId="0" borderId="69" xfId="4" applyFont="1" applyFill="1" applyBorder="1" applyAlignment="1">
      <alignment horizontal="center" vertical="center"/>
    </xf>
    <xf numFmtId="0" fontId="45" fillId="9" borderId="36" xfId="0" applyFont="1" applyFill="1" applyBorder="1" applyAlignment="1">
      <alignment horizontal="left" vertical="center" readingOrder="1"/>
    </xf>
    <xf numFmtId="44" fontId="48" fillId="0" borderId="67" xfId="4" applyFont="1" applyFill="1" applyBorder="1" applyAlignment="1">
      <alignment horizontal="center" vertical="center"/>
    </xf>
    <xf numFmtId="44" fontId="48" fillId="0" borderId="68" xfId="4" applyFont="1" applyFill="1" applyBorder="1" applyAlignment="1">
      <alignment horizontal="center" vertical="center"/>
    </xf>
    <xf numFmtId="44" fontId="48" fillId="0" borderId="46" xfId="4" applyFont="1" applyFill="1" applyBorder="1" applyAlignment="1">
      <alignment horizontal="center" vertical="center"/>
    </xf>
    <xf numFmtId="0" fontId="37" fillId="0" borderId="36" xfId="0" applyFont="1" applyBorder="1" applyAlignment="1">
      <alignment horizontal="center" vertical="center" wrapText="1" readingOrder="1"/>
    </xf>
    <xf numFmtId="0" fontId="37" fillId="2" borderId="56" xfId="0" applyFont="1" applyFill="1" applyBorder="1" applyAlignment="1">
      <alignment horizontal="center" vertical="center" wrapText="1" readingOrder="1"/>
    </xf>
    <xf numFmtId="0" fontId="49" fillId="8" borderId="60" xfId="0" applyFont="1" applyFill="1" applyBorder="1" applyAlignment="1">
      <alignment horizontal="center" vertical="center" wrapText="1" readingOrder="1"/>
    </xf>
    <xf numFmtId="0" fontId="49" fillId="8" borderId="61" xfId="0" applyFont="1" applyFill="1" applyBorder="1" applyAlignment="1">
      <alignment horizontal="center" vertical="center" wrapText="1" readingOrder="1"/>
    </xf>
    <xf numFmtId="0" fontId="49" fillId="8" borderId="50" xfId="0" applyFont="1" applyFill="1" applyBorder="1" applyAlignment="1">
      <alignment horizontal="center" vertical="center" wrapText="1" readingOrder="1"/>
    </xf>
    <xf numFmtId="0" fontId="38" fillId="2" borderId="75" xfId="0" applyFont="1" applyFill="1" applyBorder="1" applyAlignment="1">
      <alignment horizontal="center" vertical="center" wrapText="1" readingOrder="1"/>
    </xf>
    <xf numFmtId="0" fontId="38" fillId="2" borderId="0" xfId="0" applyFont="1" applyFill="1" applyAlignment="1">
      <alignment horizontal="center" vertical="center" wrapText="1" readingOrder="1"/>
    </xf>
    <xf numFmtId="0" fontId="38" fillId="2" borderId="76" xfId="0" applyFont="1" applyFill="1" applyBorder="1" applyAlignment="1">
      <alignment horizontal="center" vertical="center" wrapText="1" readingOrder="1"/>
    </xf>
    <xf numFmtId="0" fontId="49" fillId="8" borderId="30" xfId="0" applyFont="1" applyFill="1" applyBorder="1" applyAlignment="1">
      <alignment horizontal="center" vertical="center" wrapText="1" readingOrder="1"/>
    </xf>
    <xf numFmtId="0" fontId="49" fillId="8" borderId="31" xfId="0" applyFont="1" applyFill="1" applyBorder="1" applyAlignment="1">
      <alignment horizontal="center" vertical="center" wrapText="1" readingOrder="1"/>
    </xf>
    <xf numFmtId="0" fontId="49" fillId="8" borderId="32" xfId="0" applyFont="1" applyFill="1" applyBorder="1" applyAlignment="1">
      <alignment horizontal="center" vertical="center" wrapText="1" readingOrder="1"/>
    </xf>
    <xf numFmtId="0" fontId="36" fillId="9" borderId="41" xfId="0" applyFont="1" applyFill="1" applyBorder="1" applyAlignment="1">
      <alignment horizontal="center" vertical="center" wrapText="1" readingOrder="1"/>
    </xf>
    <xf numFmtId="0" fontId="36" fillId="9" borderId="43" xfId="0" applyFont="1" applyFill="1" applyBorder="1" applyAlignment="1">
      <alignment horizontal="center" vertical="center" wrapText="1" readingOrder="1"/>
    </xf>
    <xf numFmtId="0" fontId="36" fillId="9" borderId="45" xfId="0" applyFont="1" applyFill="1" applyBorder="1" applyAlignment="1">
      <alignment horizontal="center" vertical="center" wrapText="1" readingOrder="1"/>
    </xf>
    <xf numFmtId="0" fontId="47" fillId="8" borderId="45" xfId="0" applyFont="1" applyFill="1" applyBorder="1" applyAlignment="1">
      <alignment horizontal="center" vertical="center" wrapText="1" readingOrder="1"/>
    </xf>
    <xf numFmtId="0" fontId="47" fillId="8" borderId="77" xfId="0" applyFont="1" applyFill="1" applyBorder="1" applyAlignment="1">
      <alignment horizontal="center" vertical="center" wrapText="1" readingOrder="1"/>
    </xf>
    <xf numFmtId="0" fontId="47" fillId="8" borderId="47" xfId="0" applyFont="1" applyFill="1" applyBorder="1" applyAlignment="1">
      <alignment horizontal="center" vertical="center" wrapText="1" readingOrder="1"/>
    </xf>
    <xf numFmtId="0" fontId="6" fillId="2" borderId="4" xfId="0" applyFont="1" applyFill="1" applyBorder="1" applyAlignment="1">
      <alignment horizontal="center"/>
    </xf>
    <xf numFmtId="0" fontId="8" fillId="4" borderId="3" xfId="0" applyFont="1" applyFill="1" applyBorder="1" applyAlignment="1">
      <alignment horizontal="center"/>
    </xf>
    <xf numFmtId="0" fontId="8" fillId="4" borderId="4" xfId="0" applyFont="1" applyFill="1" applyBorder="1" applyAlignment="1">
      <alignment horizontal="center"/>
    </xf>
    <xf numFmtId="0" fontId="8" fillId="4" borderId="5" xfId="0" applyFont="1" applyFill="1" applyBorder="1" applyAlignment="1">
      <alignment horizontal="center"/>
    </xf>
    <xf numFmtId="0" fontId="5" fillId="4" borderId="3" xfId="0" applyFont="1" applyFill="1" applyBorder="1" applyAlignment="1">
      <alignment horizontal="center"/>
    </xf>
    <xf numFmtId="0" fontId="5" fillId="4" borderId="4" xfId="0" applyFont="1" applyFill="1" applyBorder="1" applyAlignment="1">
      <alignment horizontal="center"/>
    </xf>
    <xf numFmtId="0" fontId="5" fillId="4" borderId="5" xfId="0" applyFont="1" applyFill="1" applyBorder="1" applyAlignment="1">
      <alignment horizontal="center"/>
    </xf>
    <xf numFmtId="0" fontId="4" fillId="2" borderId="3" xfId="0" applyFont="1" applyFill="1" applyBorder="1" applyAlignment="1">
      <alignment horizontal="left"/>
    </xf>
    <xf numFmtId="0" fontId="4" fillId="2" borderId="4" xfId="0" applyFont="1" applyFill="1" applyBorder="1" applyAlignment="1">
      <alignment horizontal="left"/>
    </xf>
    <xf numFmtId="0" fontId="4" fillId="2" borderId="5" xfId="0" applyFont="1" applyFill="1" applyBorder="1" applyAlignment="1">
      <alignment horizontal="left"/>
    </xf>
    <xf numFmtId="9" fontId="6" fillId="2" borderId="8" xfId="2" applyFont="1" applyFill="1" applyBorder="1" applyAlignment="1">
      <alignment horizontal="center"/>
    </xf>
    <xf numFmtId="9" fontId="6" fillId="2" borderId="12" xfId="2" applyFont="1" applyFill="1" applyBorder="1" applyAlignment="1">
      <alignment horizontal="center"/>
    </xf>
    <xf numFmtId="0" fontId="11" fillId="4" borderId="3" xfId="0" applyFont="1" applyFill="1" applyBorder="1" applyAlignment="1">
      <alignment horizontal="center"/>
    </xf>
    <xf numFmtId="0" fontId="11" fillId="4" borderId="4" xfId="0" applyFont="1" applyFill="1" applyBorder="1" applyAlignment="1">
      <alignment horizontal="center"/>
    </xf>
    <xf numFmtId="0" fontId="11" fillId="4" borderId="5" xfId="0" applyFont="1" applyFill="1" applyBorder="1" applyAlignment="1">
      <alignment horizontal="center"/>
    </xf>
    <xf numFmtId="0" fontId="4" fillId="2" borderId="8" xfId="0" applyFont="1" applyFill="1" applyBorder="1" applyAlignment="1">
      <alignment horizontal="center"/>
    </xf>
    <xf numFmtId="0" fontId="4" fillId="2" borderId="12" xfId="0" applyFont="1" applyFill="1" applyBorder="1" applyAlignment="1">
      <alignment horizontal="center"/>
    </xf>
    <xf numFmtId="0" fontId="4" fillId="2" borderId="3" xfId="0" applyFont="1" applyFill="1" applyBorder="1" applyAlignment="1">
      <alignment horizontal="center"/>
    </xf>
    <xf numFmtId="0" fontId="4" fillId="2" borderId="5" xfId="0" applyFont="1" applyFill="1" applyBorder="1" applyAlignment="1">
      <alignment horizontal="center"/>
    </xf>
    <xf numFmtId="0" fontId="6" fillId="0" borderId="3" xfId="0" applyFont="1" applyBorder="1" applyAlignment="1">
      <alignment horizontal="center"/>
    </xf>
    <xf numFmtId="0" fontId="6" fillId="0" borderId="4" xfId="0" applyFont="1" applyBorder="1" applyAlignment="1">
      <alignment horizontal="center"/>
    </xf>
    <xf numFmtId="0" fontId="6" fillId="0" borderId="5" xfId="0" applyFont="1" applyBorder="1" applyAlignment="1">
      <alignment horizontal="center"/>
    </xf>
    <xf numFmtId="0" fontId="4" fillId="2" borderId="4" xfId="0" applyFont="1" applyFill="1" applyBorder="1" applyAlignment="1">
      <alignment horizontal="center"/>
    </xf>
    <xf numFmtId="0" fontId="5" fillId="4" borderId="3" xfId="0" applyFont="1" applyFill="1" applyBorder="1" applyAlignment="1">
      <alignment horizontal="left"/>
    </xf>
    <xf numFmtId="0" fontId="5" fillId="4" borderId="4" xfId="0" applyFont="1" applyFill="1" applyBorder="1" applyAlignment="1">
      <alignment horizontal="left"/>
    </xf>
    <xf numFmtId="0" fontId="5" fillId="4" borderId="5" xfId="0" applyFont="1" applyFill="1" applyBorder="1" applyAlignment="1">
      <alignment horizontal="left"/>
    </xf>
    <xf numFmtId="0" fontId="4" fillId="2" borderId="10" xfId="0" applyFont="1" applyFill="1" applyBorder="1" applyAlignment="1">
      <alignment horizontal="center"/>
    </xf>
    <xf numFmtId="0" fontId="4" fillId="2" borderId="11" xfId="0" applyFont="1" applyFill="1" applyBorder="1" applyAlignment="1">
      <alignment horizontal="center"/>
    </xf>
    <xf numFmtId="0" fontId="4" fillId="2" borderId="13" xfId="0" applyFont="1" applyFill="1" applyBorder="1" applyAlignment="1">
      <alignment horizontal="center"/>
    </xf>
    <xf numFmtId="0" fontId="4" fillId="2" borderId="14" xfId="0" applyFont="1" applyFill="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5" xfId="0" applyFont="1" applyBorder="1" applyAlignment="1">
      <alignment horizontal="left"/>
    </xf>
    <xf numFmtId="9" fontId="4" fillId="2" borderId="8" xfId="2" applyFont="1" applyFill="1" applyBorder="1" applyAlignment="1">
      <alignment horizontal="center"/>
    </xf>
    <xf numFmtId="9" fontId="4" fillId="2" borderId="12" xfId="2" applyFont="1" applyFill="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center"/>
    </xf>
    <xf numFmtId="0" fontId="4" fillId="0" borderId="10" xfId="0" applyFont="1" applyBorder="1" applyAlignment="1">
      <alignment horizontal="center"/>
    </xf>
    <xf numFmtId="0" fontId="4" fillId="0" borderId="11" xfId="0" applyFont="1" applyBorder="1" applyAlignment="1">
      <alignment horizontal="center"/>
    </xf>
    <xf numFmtId="0" fontId="4" fillId="0" borderId="13" xfId="0" applyFont="1" applyBorder="1" applyAlignment="1">
      <alignment horizontal="center"/>
    </xf>
    <xf numFmtId="0" fontId="4" fillId="0" borderId="14" xfId="0" applyFont="1" applyBorder="1" applyAlignment="1">
      <alignment horizontal="center"/>
    </xf>
    <xf numFmtId="0" fontId="4" fillId="0" borderId="8" xfId="0" applyFont="1" applyBorder="1" applyAlignment="1">
      <alignment horizontal="center"/>
    </xf>
    <xf numFmtId="0" fontId="4" fillId="0" borderId="12" xfId="0" applyFont="1" applyBorder="1" applyAlignment="1">
      <alignment horizontal="center"/>
    </xf>
    <xf numFmtId="9" fontId="4" fillId="0" borderId="8" xfId="2" applyFont="1" applyFill="1" applyBorder="1" applyAlignment="1">
      <alignment horizontal="center"/>
    </xf>
    <xf numFmtId="9" fontId="4" fillId="0" borderId="12" xfId="2" applyFont="1" applyFill="1" applyBorder="1" applyAlignment="1">
      <alignment horizontal="center"/>
    </xf>
    <xf numFmtId="0" fontId="2" fillId="0" borderId="0" xfId="0" applyFont="1" applyAlignment="1">
      <alignment horizontal="center"/>
    </xf>
    <xf numFmtId="0" fontId="12" fillId="4" borderId="1" xfId="0" applyFont="1" applyFill="1" applyBorder="1" applyAlignment="1">
      <alignment horizontal="left" vertical="center" wrapText="1" readingOrder="1"/>
    </xf>
    <xf numFmtId="0" fontId="12" fillId="4" borderId="2" xfId="0" applyFont="1" applyFill="1" applyBorder="1" applyAlignment="1">
      <alignment horizontal="left" vertical="center" wrapText="1" readingOrder="1"/>
    </xf>
    <xf numFmtId="0" fontId="12" fillId="2" borderId="3" xfId="0" applyFont="1" applyFill="1" applyBorder="1" applyAlignment="1">
      <alignment horizontal="left" vertical="center" wrapText="1" readingOrder="1"/>
    </xf>
    <xf numFmtId="0" fontId="12" fillId="2" borderId="4" xfId="0" applyFont="1" applyFill="1" applyBorder="1" applyAlignment="1">
      <alignment horizontal="left" vertical="center" wrapText="1" readingOrder="1"/>
    </xf>
    <xf numFmtId="0" fontId="12" fillId="2" borderId="5" xfId="0" applyFont="1" applyFill="1" applyBorder="1" applyAlignment="1">
      <alignment horizontal="left" vertical="center" wrapText="1" readingOrder="1"/>
    </xf>
    <xf numFmtId="0" fontId="13" fillId="4" borderId="6" xfId="0" applyFont="1" applyFill="1" applyBorder="1" applyAlignment="1">
      <alignment horizontal="left" vertical="center" wrapText="1" readingOrder="1"/>
    </xf>
    <xf numFmtId="0" fontId="13" fillId="4" borderId="7" xfId="0" applyFont="1" applyFill="1" applyBorder="1" applyAlignment="1">
      <alignment horizontal="left" vertical="center" wrapText="1" readingOrder="1"/>
    </xf>
    <xf numFmtId="0" fontId="13" fillId="2" borderId="8" xfId="0" applyFont="1" applyFill="1" applyBorder="1" applyAlignment="1">
      <alignment horizontal="left" vertical="center" wrapText="1" readingOrder="1"/>
    </xf>
    <xf numFmtId="0" fontId="12" fillId="4" borderId="9" xfId="0" applyFont="1" applyFill="1" applyBorder="1" applyAlignment="1">
      <alignment horizontal="left" vertical="center" wrapText="1" readingOrder="1"/>
    </xf>
    <xf numFmtId="43" fontId="15" fillId="0" borderId="9" xfId="1" applyFont="1" applyFill="1" applyBorder="1" applyAlignment="1">
      <alignment horizontal="center" vertical="center" wrapText="1" readingOrder="1"/>
    </xf>
    <xf numFmtId="0" fontId="18" fillId="5" borderId="12" xfId="0" applyFont="1" applyFill="1" applyBorder="1" applyAlignment="1">
      <alignment horizontal="center"/>
    </xf>
    <xf numFmtId="0" fontId="17" fillId="4" borderId="3" xfId="0" applyFont="1" applyFill="1" applyBorder="1" applyAlignment="1">
      <alignment horizontal="center"/>
    </xf>
    <xf numFmtId="0" fontId="17" fillId="4" borderId="4" xfId="0" applyFont="1" applyFill="1" applyBorder="1" applyAlignment="1">
      <alignment horizontal="center"/>
    </xf>
    <xf numFmtId="0" fontId="17" fillId="4" borderId="5" xfId="0" applyFont="1" applyFill="1" applyBorder="1" applyAlignment="1">
      <alignment horizontal="center"/>
    </xf>
    <xf numFmtId="0" fontId="17" fillId="4" borderId="9" xfId="0" applyFont="1" applyFill="1" applyBorder="1" applyAlignment="1">
      <alignment horizontal="center" vertical="center" wrapText="1" readingOrder="1"/>
    </xf>
    <xf numFmtId="0" fontId="4" fillId="2" borderId="9" xfId="0" applyFont="1" applyFill="1" applyBorder="1" applyAlignment="1">
      <alignment horizontal="left" vertical="center" wrapText="1" readingOrder="1"/>
    </xf>
    <xf numFmtId="0" fontId="17" fillId="4" borderId="3" xfId="0" applyFont="1" applyFill="1" applyBorder="1" applyAlignment="1">
      <alignment horizontal="center" vertical="center" wrapText="1" readingOrder="1"/>
    </xf>
    <xf numFmtId="0" fontId="17" fillId="4" borderId="4" xfId="0" applyFont="1" applyFill="1" applyBorder="1" applyAlignment="1">
      <alignment horizontal="center" vertical="center" wrapText="1" readingOrder="1"/>
    </xf>
    <xf numFmtId="0" fontId="17" fillId="4" borderId="5" xfId="0" applyFont="1" applyFill="1" applyBorder="1" applyAlignment="1">
      <alignment horizontal="center" vertical="center" wrapText="1" readingOrder="1"/>
    </xf>
    <xf numFmtId="0" fontId="3" fillId="2" borderId="9" xfId="0" applyFont="1" applyFill="1" applyBorder="1" applyAlignment="1">
      <alignment horizontal="left" vertical="center" wrapText="1" readingOrder="1"/>
    </xf>
    <xf numFmtId="0" fontId="11" fillId="4" borderId="8" xfId="0" applyFont="1" applyFill="1" applyBorder="1" applyAlignment="1">
      <alignment horizontal="center" vertical="center" wrapText="1"/>
    </xf>
    <xf numFmtId="0" fontId="11" fillId="4" borderId="16" xfId="0" applyFont="1" applyFill="1" applyBorder="1" applyAlignment="1">
      <alignment horizontal="center" vertical="center" wrapText="1"/>
    </xf>
    <xf numFmtId="0" fontId="11" fillId="4" borderId="12" xfId="0" applyFont="1" applyFill="1" applyBorder="1" applyAlignment="1">
      <alignment horizontal="center" vertical="center" wrapText="1"/>
    </xf>
    <xf numFmtId="0" fontId="4" fillId="2" borderId="10" xfId="0" applyFont="1" applyFill="1" applyBorder="1" applyAlignment="1">
      <alignment horizontal="left" vertical="center" wrapText="1"/>
    </xf>
    <xf numFmtId="0" fontId="4" fillId="2" borderId="15" xfId="0" applyFont="1" applyFill="1" applyBorder="1" applyAlignment="1">
      <alignment horizontal="left" vertical="center" wrapText="1"/>
    </xf>
    <xf numFmtId="0" fontId="4" fillId="2" borderId="11" xfId="0" applyFont="1" applyFill="1" applyBorder="1" applyAlignment="1">
      <alignment horizontal="left" vertical="center" wrapText="1"/>
    </xf>
    <xf numFmtId="0" fontId="4" fillId="2" borderId="13" xfId="0" applyFont="1" applyFill="1" applyBorder="1" applyAlignment="1">
      <alignment horizontal="left" vertical="center" wrapText="1"/>
    </xf>
    <xf numFmtId="0" fontId="4" fillId="2" borderId="17" xfId="0" applyFont="1" applyFill="1" applyBorder="1" applyAlignment="1">
      <alignment horizontal="left" vertical="center" wrapText="1"/>
    </xf>
    <xf numFmtId="0" fontId="4" fillId="2" borderId="14" xfId="0" applyFont="1" applyFill="1" applyBorder="1" applyAlignment="1">
      <alignment horizontal="left" vertical="center" wrapText="1"/>
    </xf>
    <xf numFmtId="0" fontId="19" fillId="5" borderId="10" xfId="0" applyFont="1" applyFill="1" applyBorder="1" applyAlignment="1">
      <alignment horizontal="center"/>
    </xf>
    <xf numFmtId="0" fontId="19" fillId="5" borderId="15" xfId="0" applyFont="1" applyFill="1" applyBorder="1" applyAlignment="1">
      <alignment horizontal="center"/>
    </xf>
    <xf numFmtId="0" fontId="19" fillId="5" borderId="11" xfId="0" applyFont="1" applyFill="1" applyBorder="1" applyAlignment="1">
      <alignment horizontal="center"/>
    </xf>
    <xf numFmtId="0" fontId="16" fillId="5" borderId="9" xfId="0" applyFont="1" applyFill="1" applyBorder="1" applyAlignment="1">
      <alignment horizontal="center" vertical="center" wrapText="1" readingOrder="1"/>
    </xf>
    <xf numFmtId="0" fontId="12" fillId="4" borderId="3" xfId="0" applyFont="1" applyFill="1" applyBorder="1" applyAlignment="1">
      <alignment horizontal="center" vertical="center" wrapText="1" readingOrder="1"/>
    </xf>
    <xf numFmtId="0" fontId="12" fillId="4" borderId="5" xfId="0" applyFont="1" applyFill="1" applyBorder="1" applyAlignment="1">
      <alignment horizontal="center" vertical="center" wrapText="1" readingOrder="1"/>
    </xf>
    <xf numFmtId="0" fontId="3" fillId="2" borderId="3" xfId="0" applyFont="1" applyFill="1" applyBorder="1" applyAlignment="1">
      <alignment horizontal="center" vertical="center" wrapText="1" readingOrder="1"/>
    </xf>
    <xf numFmtId="0" fontId="3" fillId="2" borderId="4" xfId="0" applyFont="1" applyFill="1" applyBorder="1" applyAlignment="1">
      <alignment horizontal="center" vertical="center" wrapText="1" readingOrder="1"/>
    </xf>
    <xf numFmtId="0" fontId="3" fillId="2" borderId="5" xfId="0" applyFont="1" applyFill="1" applyBorder="1" applyAlignment="1">
      <alignment horizontal="center" vertical="center" wrapText="1" readingOrder="1"/>
    </xf>
    <xf numFmtId="0" fontId="12" fillId="4" borderId="4" xfId="0" applyFont="1" applyFill="1" applyBorder="1" applyAlignment="1">
      <alignment horizontal="center" vertical="center" wrapText="1" readingOrder="1"/>
    </xf>
    <xf numFmtId="0" fontId="4" fillId="2" borderId="3" xfId="0" applyFont="1" applyFill="1" applyBorder="1" applyAlignment="1">
      <alignment horizontal="justify" vertical="center" wrapText="1" readingOrder="1"/>
    </xf>
    <xf numFmtId="0" fontId="4" fillId="2" borderId="4" xfId="0" applyFont="1" applyFill="1" applyBorder="1" applyAlignment="1">
      <alignment horizontal="justify" vertical="center" wrapText="1" readingOrder="1"/>
    </xf>
    <xf numFmtId="0" fontId="4" fillId="2" borderId="5" xfId="0" applyFont="1" applyFill="1" applyBorder="1" applyAlignment="1">
      <alignment horizontal="justify" vertical="center" wrapText="1" readingOrder="1"/>
    </xf>
    <xf numFmtId="0" fontId="2" fillId="8" borderId="53" xfId="0" applyFont="1" applyFill="1" applyBorder="1" applyAlignment="1">
      <alignment horizontal="center" vertical="center"/>
    </xf>
    <xf numFmtId="0" fontId="2" fillId="8" borderId="54" xfId="0" applyFont="1" applyFill="1" applyBorder="1" applyAlignment="1">
      <alignment horizontal="center" vertical="center"/>
    </xf>
    <xf numFmtId="0" fontId="38" fillId="0" borderId="3" xfId="0" applyFont="1" applyBorder="1" applyAlignment="1">
      <alignment horizontal="center" vertical="center" wrapText="1"/>
    </xf>
    <xf numFmtId="0" fontId="38" fillId="0" borderId="5"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46" xfId="0" applyFont="1" applyBorder="1" applyAlignment="1">
      <alignment horizontal="center" vertical="center" wrapText="1"/>
    </xf>
    <xf numFmtId="0" fontId="38" fillId="0" borderId="3" xfId="0" applyFont="1" applyBorder="1" applyAlignment="1">
      <alignment horizontal="center" vertical="center"/>
    </xf>
    <xf numFmtId="0" fontId="38" fillId="0" borderId="5" xfId="0" applyFont="1" applyBorder="1" applyAlignment="1">
      <alignment horizontal="center" vertical="center"/>
    </xf>
    <xf numFmtId="0" fontId="37" fillId="0" borderId="67" xfId="0" applyFont="1" applyBorder="1" applyAlignment="1">
      <alignment horizontal="center" vertical="center" wrapText="1"/>
    </xf>
    <xf numFmtId="0" fontId="37" fillId="0" borderId="46" xfId="0" applyFont="1" applyBorder="1" applyAlignment="1">
      <alignment horizontal="center" vertical="center" wrapText="1"/>
    </xf>
    <xf numFmtId="0" fontId="38" fillId="0" borderId="4" xfId="0" applyFont="1" applyBorder="1" applyAlignment="1">
      <alignment horizontal="center" vertical="center"/>
    </xf>
    <xf numFmtId="0" fontId="62" fillId="0" borderId="0" xfId="0" applyFont="1" applyAlignment="1">
      <alignment horizontal="center" vertical="center"/>
    </xf>
    <xf numFmtId="0" fontId="49" fillId="9" borderId="57" xfId="0" applyFont="1" applyFill="1" applyBorder="1" applyAlignment="1">
      <alignment horizontal="center" vertical="center" textRotation="90" wrapText="1"/>
    </xf>
    <xf numFmtId="0" fontId="49" fillId="9" borderId="58" xfId="0" applyFont="1" applyFill="1" applyBorder="1" applyAlignment="1">
      <alignment horizontal="center" vertical="center" textRotation="90" wrapText="1"/>
    </xf>
    <xf numFmtId="0" fontId="49" fillId="9" borderId="59" xfId="0" applyFont="1" applyFill="1" applyBorder="1" applyAlignment="1">
      <alignment horizontal="center" vertical="center" textRotation="90" wrapText="1"/>
    </xf>
    <xf numFmtId="0" fontId="2" fillId="9" borderId="31" xfId="0" applyFont="1" applyFill="1" applyBorder="1" applyAlignment="1">
      <alignment horizontal="center" vertical="center" wrapText="1"/>
    </xf>
    <xf numFmtId="0" fontId="2" fillId="9" borderId="49" xfId="0" applyFont="1" applyFill="1" applyBorder="1" applyAlignment="1">
      <alignment horizontal="center" vertical="center" wrapText="1"/>
    </xf>
    <xf numFmtId="0" fontId="38" fillId="2" borderId="14" xfId="0" applyFont="1" applyFill="1" applyBorder="1" applyAlignment="1">
      <alignment horizontal="center" vertical="center" wrapText="1"/>
    </xf>
    <xf numFmtId="0" fontId="38" fillId="2" borderId="46" xfId="0" applyFont="1" applyFill="1" applyBorder="1" applyAlignment="1">
      <alignment horizontal="center" vertical="center" wrapText="1"/>
    </xf>
    <xf numFmtId="0" fontId="38" fillId="2" borderId="12" xfId="0" applyFont="1" applyFill="1" applyBorder="1" applyAlignment="1">
      <alignment horizontal="center" vertical="center"/>
    </xf>
    <xf numFmtId="0" fontId="39" fillId="0" borderId="44" xfId="0" applyFont="1" applyBorder="1" applyAlignment="1">
      <alignment horizontal="center" vertical="center" wrapText="1"/>
    </xf>
    <xf numFmtId="0" fontId="39" fillId="0" borderId="47" xfId="0" applyFont="1" applyBorder="1" applyAlignment="1">
      <alignment horizontal="center" vertical="center" wrapText="1"/>
    </xf>
    <xf numFmtId="0" fontId="38" fillId="0" borderId="67" xfId="0" applyFont="1" applyBorder="1" applyAlignment="1">
      <alignment horizontal="center" vertical="center"/>
    </xf>
    <xf numFmtId="0" fontId="38" fillId="0" borderId="46" xfId="0" applyFont="1" applyBorder="1" applyAlignment="1">
      <alignment horizontal="center" vertical="center"/>
    </xf>
    <xf numFmtId="0" fontId="38" fillId="2" borderId="5" xfId="0" applyFont="1" applyFill="1" applyBorder="1" applyAlignment="1">
      <alignment horizontal="center" vertical="center" wrapText="1"/>
    </xf>
    <xf numFmtId="0" fontId="38" fillId="0" borderId="68" xfId="0" applyFont="1" applyBorder="1" applyAlignment="1">
      <alignment horizontal="center" vertical="center" wrapText="1"/>
    </xf>
    <xf numFmtId="0" fontId="38" fillId="0" borderId="4" xfId="0" applyFont="1" applyBorder="1" applyAlignment="1">
      <alignment horizontal="center" vertical="center" wrapText="1"/>
    </xf>
    <xf numFmtId="0" fontId="2" fillId="8" borderId="39" xfId="0" applyFont="1" applyFill="1" applyBorder="1" applyAlignment="1">
      <alignment horizontal="center" vertical="center"/>
    </xf>
    <xf numFmtId="9" fontId="38" fillId="2" borderId="42" xfId="2" applyFont="1" applyFill="1" applyBorder="1" applyAlignment="1">
      <alignment horizontal="center" vertical="center" wrapText="1"/>
    </xf>
    <xf numFmtId="9" fontId="38" fillId="2" borderId="34" xfId="2" applyFont="1" applyFill="1" applyBorder="1" applyAlignment="1">
      <alignment horizontal="center" vertical="center" wrapText="1"/>
    </xf>
    <xf numFmtId="0" fontId="55" fillId="0" borderId="9" xfId="0" applyFont="1" applyBorder="1" applyAlignment="1">
      <alignment horizontal="center" vertical="center" wrapText="1" readingOrder="1"/>
    </xf>
    <xf numFmtId="0" fontId="55" fillId="0" borderId="3" xfId="0" applyFont="1" applyBorder="1" applyAlignment="1">
      <alignment horizontal="center" vertical="center" wrapText="1" readingOrder="1"/>
    </xf>
    <xf numFmtId="0" fontId="55" fillId="0" borderId="5" xfId="0" applyFont="1" applyBorder="1" applyAlignment="1">
      <alignment horizontal="center" vertical="center" wrapText="1" readingOrder="1"/>
    </xf>
    <xf numFmtId="0" fontId="55" fillId="0" borderId="4" xfId="0" applyFont="1" applyBorder="1" applyAlignment="1">
      <alignment horizontal="center" vertical="center" wrapText="1" readingOrder="1"/>
    </xf>
    <xf numFmtId="0" fontId="55" fillId="0" borderId="67" xfId="0" applyFont="1" applyBorder="1" applyAlignment="1">
      <alignment horizontal="center" vertical="center" wrapText="1" readingOrder="1"/>
    </xf>
    <xf numFmtId="0" fontId="55" fillId="0" borderId="46" xfId="0" applyFont="1" applyBorder="1" applyAlignment="1">
      <alignment horizontal="center" vertical="center" wrapText="1" readingOrder="1"/>
    </xf>
    <xf numFmtId="0" fontId="55" fillId="0" borderId="68" xfId="0" applyFont="1" applyBorder="1" applyAlignment="1">
      <alignment horizontal="center" vertical="center" wrapText="1" readingOrder="1"/>
    </xf>
    <xf numFmtId="9" fontId="55" fillId="0" borderId="48" xfId="0" applyNumberFormat="1" applyFont="1" applyBorder="1" applyAlignment="1">
      <alignment horizontal="center" vertical="center" wrapText="1" readingOrder="1"/>
    </xf>
    <xf numFmtId="0" fontId="55" fillId="0" borderId="48" xfId="0" applyFont="1" applyBorder="1" applyAlignment="1">
      <alignment horizontal="center" vertical="center" wrapText="1" readingOrder="1"/>
    </xf>
    <xf numFmtId="0" fontId="55" fillId="0" borderId="10" xfId="0" applyFont="1" applyBorder="1" applyAlignment="1">
      <alignment horizontal="center" vertical="center" wrapText="1" readingOrder="1"/>
    </xf>
    <xf numFmtId="0" fontId="55" fillId="0" borderId="15" xfId="0" applyFont="1" applyBorder="1" applyAlignment="1">
      <alignment horizontal="center" vertical="center" wrapText="1" readingOrder="1"/>
    </xf>
    <xf numFmtId="0" fontId="55" fillId="0" borderId="11" xfId="0" applyFont="1" applyBorder="1" applyAlignment="1">
      <alignment horizontal="center" vertical="center" wrapText="1" readingOrder="1"/>
    </xf>
    <xf numFmtId="0" fontId="55" fillId="0" borderId="13" xfId="0" applyFont="1" applyBorder="1" applyAlignment="1">
      <alignment horizontal="center" vertical="center" wrapText="1" readingOrder="1"/>
    </xf>
    <xf numFmtId="0" fontId="55" fillId="0" borderId="17" xfId="0" applyFont="1" applyBorder="1" applyAlignment="1">
      <alignment horizontal="center" vertical="center" wrapText="1" readingOrder="1"/>
    </xf>
    <xf numFmtId="0" fontId="55" fillId="0" borderId="14" xfId="0" applyFont="1" applyBorder="1" applyAlignment="1">
      <alignment horizontal="center" vertical="center" wrapText="1" readingOrder="1"/>
    </xf>
    <xf numFmtId="0" fontId="45" fillId="9" borderId="62" xfId="0" applyFont="1" applyFill="1" applyBorder="1" applyAlignment="1">
      <alignment horizontal="left" vertical="center" wrapText="1" readingOrder="1"/>
    </xf>
    <xf numFmtId="0" fontId="45" fillId="9" borderId="63" xfId="0" applyFont="1" applyFill="1" applyBorder="1" applyAlignment="1">
      <alignment horizontal="left" vertical="center" wrapText="1" readingOrder="1"/>
    </xf>
    <xf numFmtId="0" fontId="47" fillId="9" borderId="65" xfId="0" applyFont="1" applyFill="1" applyBorder="1" applyAlignment="1">
      <alignment horizontal="left" vertical="center" wrapText="1" readingOrder="1"/>
    </xf>
    <xf numFmtId="0" fontId="47" fillId="9" borderId="7" xfId="0" applyFont="1" applyFill="1" applyBorder="1" applyAlignment="1">
      <alignment horizontal="left" vertical="center" wrapText="1" readingOrder="1"/>
    </xf>
    <xf numFmtId="0" fontId="37" fillId="2" borderId="39" xfId="0" applyFont="1" applyFill="1" applyBorder="1" applyAlignment="1">
      <alignment horizontal="center" vertical="center" wrapText="1" readingOrder="1"/>
    </xf>
    <xf numFmtId="0" fontId="37" fillId="2" borderId="40" xfId="0" applyFont="1" applyFill="1" applyBorder="1" applyAlignment="1">
      <alignment horizontal="center" vertical="center" wrapText="1" readingOrder="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6" xfId="0" applyFont="1" applyBorder="1" applyAlignment="1">
      <alignment horizontal="center" vertical="center"/>
    </xf>
    <xf numFmtId="0" fontId="39" fillId="2" borderId="3" xfId="0" applyFont="1" applyFill="1" applyBorder="1" applyAlignment="1">
      <alignment horizontal="left" vertical="center" wrapText="1" readingOrder="1"/>
    </xf>
    <xf numFmtId="0" fontId="39" fillId="2" borderId="4" xfId="0" applyFont="1" applyFill="1" applyBorder="1" applyAlignment="1">
      <alignment horizontal="left" vertical="center" wrapText="1" readingOrder="1"/>
    </xf>
    <xf numFmtId="0" fontId="39" fillId="2" borderId="5" xfId="0" applyFont="1" applyFill="1" applyBorder="1" applyAlignment="1">
      <alignment horizontal="left" vertical="center" wrapText="1" readingOrder="1"/>
    </xf>
    <xf numFmtId="0" fontId="47" fillId="8" borderId="60" xfId="0" applyFont="1" applyFill="1" applyBorder="1" applyAlignment="1">
      <alignment horizontal="center" vertical="center" wrapText="1" readingOrder="1"/>
    </xf>
    <xf numFmtId="0" fontId="47" fillId="8" borderId="61" xfId="0" applyFont="1" applyFill="1" applyBorder="1" applyAlignment="1">
      <alignment horizontal="center" vertical="center" wrapText="1" readingOrder="1"/>
    </xf>
    <xf numFmtId="0" fontId="47" fillId="8" borderId="50" xfId="0" applyFont="1" applyFill="1" applyBorder="1" applyAlignment="1">
      <alignment horizontal="center" vertical="center" wrapText="1" readingOrder="1"/>
    </xf>
    <xf numFmtId="0" fontId="45" fillId="9" borderId="43" xfId="0" applyFont="1" applyFill="1" applyBorder="1" applyAlignment="1">
      <alignment horizontal="center" vertical="center" wrapText="1" readingOrder="1"/>
    </xf>
    <xf numFmtId="0" fontId="45" fillId="9" borderId="16" xfId="0" applyFont="1" applyFill="1" applyBorder="1" applyAlignment="1">
      <alignment horizontal="center" vertical="center" wrapText="1" readingOrder="1"/>
    </xf>
    <xf numFmtId="0" fontId="37" fillId="2" borderId="16" xfId="0" applyFont="1" applyFill="1" applyBorder="1" applyAlignment="1">
      <alignment horizontal="center" vertical="center" wrapText="1" readingOrder="1"/>
    </xf>
    <xf numFmtId="0" fontId="37" fillId="2" borderId="44" xfId="0" applyFont="1" applyFill="1" applyBorder="1" applyAlignment="1">
      <alignment horizontal="center" vertical="center" wrapText="1" readingOrder="1"/>
    </xf>
    <xf numFmtId="0" fontId="38" fillId="2" borderId="30" xfId="0" applyFont="1" applyFill="1" applyBorder="1" applyAlignment="1">
      <alignment horizontal="center" vertical="center" wrapText="1" readingOrder="1"/>
    </xf>
    <xf numFmtId="0" fontId="38" fillId="2" borderId="31" xfId="0" applyFont="1" applyFill="1" applyBorder="1" applyAlignment="1">
      <alignment horizontal="center" vertical="center" wrapText="1" readingOrder="1"/>
    </xf>
    <xf numFmtId="0" fontId="38" fillId="2" borderId="32" xfId="0" applyFont="1" applyFill="1" applyBorder="1" applyAlignment="1">
      <alignment horizontal="center" vertical="center" wrapText="1" readingOrder="1"/>
    </xf>
    <xf numFmtId="0" fontId="38" fillId="2" borderId="60" xfId="0" applyFont="1" applyFill="1" applyBorder="1" applyAlignment="1">
      <alignment horizontal="center" vertical="center" wrapText="1" readingOrder="1"/>
    </xf>
    <xf numFmtId="0" fontId="38" fillId="2" borderId="61" xfId="0" applyFont="1" applyFill="1" applyBorder="1" applyAlignment="1">
      <alignment horizontal="center" vertical="center" wrapText="1" readingOrder="1"/>
    </xf>
    <xf numFmtId="0" fontId="38" fillId="2" borderId="50" xfId="0" applyFont="1" applyFill="1" applyBorder="1" applyAlignment="1">
      <alignment horizontal="center" vertical="center" wrapText="1" readingOrder="1"/>
    </xf>
    <xf numFmtId="0" fontId="37" fillId="2" borderId="60" xfId="0" applyFont="1" applyFill="1" applyBorder="1" applyAlignment="1">
      <alignment horizontal="left" vertical="center" wrapText="1" readingOrder="1"/>
    </xf>
    <xf numFmtId="0" fontId="37" fillId="2" borderId="61" xfId="0" applyFont="1" applyFill="1" applyBorder="1" applyAlignment="1">
      <alignment horizontal="left" vertical="center" wrapText="1" readingOrder="1"/>
    </xf>
    <xf numFmtId="0" fontId="37" fillId="2" borderId="50" xfId="0" applyFont="1" applyFill="1" applyBorder="1" applyAlignment="1">
      <alignment horizontal="left" vertical="center" wrapText="1" readingOrder="1"/>
    </xf>
    <xf numFmtId="0" fontId="38" fillId="2" borderId="70" xfId="0" applyFont="1" applyFill="1" applyBorder="1" applyAlignment="1">
      <alignment horizontal="center" vertical="center" wrapText="1" readingOrder="1"/>
    </xf>
    <xf numFmtId="0" fontId="38" fillId="2" borderId="64" xfId="0" applyFont="1" applyFill="1" applyBorder="1" applyAlignment="1">
      <alignment horizontal="center" vertical="center" wrapText="1" readingOrder="1"/>
    </xf>
    <xf numFmtId="0" fontId="38" fillId="2" borderId="71" xfId="0" applyFont="1" applyFill="1" applyBorder="1" applyAlignment="1">
      <alignment horizontal="center" vertical="center" wrapText="1" readingOrder="1"/>
    </xf>
    <xf numFmtId="0" fontId="45" fillId="9" borderId="60" xfId="0" applyFont="1" applyFill="1" applyBorder="1" applyAlignment="1">
      <alignment horizontal="center" vertical="center" wrapText="1" readingOrder="1"/>
    </xf>
    <xf numFmtId="0" fontId="45" fillId="9" borderId="61" xfId="0" applyFont="1" applyFill="1" applyBorder="1" applyAlignment="1">
      <alignment horizontal="center" vertical="center" wrapText="1" readingOrder="1"/>
    </xf>
    <xf numFmtId="0" fontId="37" fillId="2" borderId="61" xfId="0" applyFont="1" applyFill="1" applyBorder="1" applyAlignment="1">
      <alignment horizontal="center" vertical="center" wrapText="1" readingOrder="1"/>
    </xf>
    <xf numFmtId="0" fontId="37" fillId="2" borderId="50" xfId="0" applyFont="1" applyFill="1" applyBorder="1" applyAlignment="1">
      <alignment horizontal="center" vertical="center" wrapText="1" readingOrder="1"/>
    </xf>
    <xf numFmtId="0" fontId="49" fillId="8" borderId="51" xfId="0" applyFont="1" applyFill="1" applyBorder="1" applyAlignment="1">
      <alignment horizontal="center" vertical="center" wrapText="1" readingOrder="1"/>
    </xf>
    <xf numFmtId="0" fontId="49" fillId="8" borderId="55" xfId="0" applyFont="1" applyFill="1" applyBorder="1" applyAlignment="1">
      <alignment horizontal="center" vertical="center" wrapText="1" readingOrder="1"/>
    </xf>
    <xf numFmtId="0" fontId="49" fillId="8" borderId="56" xfId="0" applyFont="1" applyFill="1" applyBorder="1" applyAlignment="1">
      <alignment horizontal="center" vertical="center" wrapText="1" readingOrder="1"/>
    </xf>
    <xf numFmtId="0" fontId="39" fillId="2" borderId="12" xfId="3" applyFont="1" applyFill="1" applyBorder="1" applyAlignment="1">
      <alignment horizontal="center" vertical="center" textRotation="90"/>
    </xf>
    <xf numFmtId="0" fontId="39" fillId="2" borderId="36" xfId="3" applyFont="1" applyFill="1" applyBorder="1" applyAlignment="1">
      <alignment horizontal="center" vertical="center" textRotation="90"/>
    </xf>
    <xf numFmtId="0" fontId="49" fillId="8" borderId="28" xfId="0" applyFont="1" applyFill="1" applyBorder="1" applyAlignment="1">
      <alignment horizontal="center" vertical="center"/>
    </xf>
    <xf numFmtId="0" fontId="49" fillId="8" borderId="29" xfId="0" applyFont="1" applyFill="1" applyBorder="1" applyAlignment="1">
      <alignment horizontal="center" vertical="center"/>
    </xf>
    <xf numFmtId="0" fontId="45" fillId="9" borderId="62" xfId="0" applyFont="1" applyFill="1" applyBorder="1" applyAlignment="1">
      <alignment horizontal="left" vertical="center" wrapText="1"/>
    </xf>
    <xf numFmtId="0" fontId="45" fillId="9" borderId="63" xfId="0" applyFont="1" applyFill="1" applyBorder="1" applyAlignment="1">
      <alignment horizontal="left" vertical="center" wrapText="1"/>
    </xf>
    <xf numFmtId="0" fontId="47" fillId="9" borderId="65" xfId="0" applyFont="1" applyFill="1" applyBorder="1" applyAlignment="1">
      <alignment horizontal="left" vertical="center" wrapText="1"/>
    </xf>
    <xf numFmtId="0" fontId="47" fillId="9" borderId="7" xfId="0" applyFont="1" applyFill="1" applyBorder="1" applyAlignment="1">
      <alignment horizontal="left" vertical="center" wrapText="1"/>
    </xf>
    <xf numFmtId="0" fontId="46" fillId="2" borderId="39" xfId="0" applyFont="1" applyFill="1" applyBorder="1" applyAlignment="1">
      <alignment horizontal="center" vertical="center" wrapText="1"/>
    </xf>
    <xf numFmtId="0" fontId="46" fillId="2" borderId="40" xfId="0" applyFont="1" applyFill="1" applyBorder="1" applyAlignment="1">
      <alignment horizontal="center" vertical="center" wrapText="1"/>
    </xf>
    <xf numFmtId="0" fontId="49" fillId="0" borderId="3" xfId="0" applyFont="1" applyBorder="1" applyAlignment="1">
      <alignment horizontal="center" vertical="center"/>
    </xf>
    <xf numFmtId="0" fontId="49" fillId="0" borderId="4" xfId="0" applyFont="1" applyBorder="1" applyAlignment="1">
      <alignment horizontal="center" vertical="center"/>
    </xf>
    <xf numFmtId="0" fontId="49" fillId="0" borderId="66" xfId="0" applyFont="1" applyBorder="1" applyAlignment="1">
      <alignment horizontal="center" vertical="center"/>
    </xf>
    <xf numFmtId="0" fontId="46" fillId="2" borderId="64" xfId="0" applyFont="1" applyFill="1" applyBorder="1" applyAlignment="1">
      <alignment horizontal="left" vertical="center" wrapText="1"/>
    </xf>
    <xf numFmtId="0" fontId="48" fillId="2" borderId="3" xfId="0" applyFont="1" applyFill="1" applyBorder="1" applyAlignment="1">
      <alignment horizontal="left" vertical="center" wrapText="1"/>
    </xf>
    <xf numFmtId="0" fontId="48" fillId="2" borderId="4" xfId="0" applyFont="1" applyFill="1" applyBorder="1" applyAlignment="1">
      <alignment horizontal="left" vertical="center" wrapText="1"/>
    </xf>
    <xf numFmtId="0" fontId="48" fillId="2" borderId="5" xfId="0" applyFont="1" applyFill="1" applyBorder="1" applyAlignment="1">
      <alignment horizontal="left" vertical="center" wrapText="1"/>
    </xf>
    <xf numFmtId="0" fontId="45" fillId="9" borderId="41" xfId="0" applyFont="1" applyFill="1" applyBorder="1" applyAlignment="1">
      <alignment horizontal="left" vertical="center" wrapText="1" readingOrder="1"/>
    </xf>
    <xf numFmtId="0" fontId="45" fillId="9" borderId="8" xfId="0" applyFont="1" applyFill="1" applyBorder="1" applyAlignment="1">
      <alignment horizontal="left" vertical="center" wrapText="1" readingOrder="1"/>
    </xf>
    <xf numFmtId="0" fontId="37" fillId="2" borderId="36" xfId="0" applyFont="1" applyFill="1" applyBorder="1" applyAlignment="1">
      <alignment horizontal="left" vertical="center" wrapText="1" readingOrder="1"/>
    </xf>
    <xf numFmtId="0" fontId="37" fillId="2" borderId="37" xfId="0" applyFont="1" applyFill="1" applyBorder="1" applyAlignment="1">
      <alignment horizontal="left" vertical="center" wrapText="1" readingOrder="1"/>
    </xf>
    <xf numFmtId="0" fontId="62" fillId="0" borderId="26" xfId="0" applyFont="1" applyBorder="1" applyAlignment="1">
      <alignment horizontal="center" vertical="center"/>
    </xf>
    <xf numFmtId="0" fontId="2" fillId="9" borderId="70" xfId="0" applyFont="1" applyFill="1" applyBorder="1" applyAlignment="1">
      <alignment horizontal="center" vertical="center"/>
    </xf>
    <xf numFmtId="0" fontId="2" fillId="9" borderId="64" xfId="0" applyFont="1" applyFill="1" applyBorder="1" applyAlignment="1">
      <alignment horizontal="center" vertical="center"/>
    </xf>
    <xf numFmtId="0" fontId="38" fillId="2" borderId="74" xfId="0" applyFont="1" applyFill="1" applyBorder="1" applyAlignment="1">
      <alignment horizontal="center" vertical="center" wrapText="1"/>
    </xf>
    <xf numFmtId="0" fontId="38" fillId="2" borderId="15" xfId="0" applyFont="1" applyFill="1" applyBorder="1" applyAlignment="1">
      <alignment horizontal="center" vertical="center" wrapText="1"/>
    </xf>
    <xf numFmtId="0" fontId="38" fillId="2" borderId="11" xfId="0" applyFont="1" applyFill="1" applyBorder="1" applyAlignment="1">
      <alignment horizontal="center" vertical="center" wrapText="1"/>
    </xf>
    <xf numFmtId="0" fontId="38" fillId="2" borderId="78" xfId="0" applyFont="1" applyFill="1" applyBorder="1" applyAlignment="1">
      <alignment horizontal="center" vertical="center" wrapText="1"/>
    </xf>
    <xf numFmtId="0" fontId="38" fillId="2" borderId="17" xfId="0" applyFont="1" applyFill="1" applyBorder="1" applyAlignment="1">
      <alignment horizontal="center" vertical="center" wrapText="1"/>
    </xf>
    <xf numFmtId="0" fontId="39" fillId="2" borderId="8" xfId="3" applyFont="1" applyFill="1" applyBorder="1" applyAlignment="1">
      <alignment horizontal="center" vertical="center" wrapText="1"/>
    </xf>
    <xf numFmtId="0" fontId="39" fillId="2" borderId="12" xfId="3" applyFont="1" applyFill="1" applyBorder="1" applyAlignment="1">
      <alignment horizontal="center" vertical="center" wrapText="1"/>
    </xf>
    <xf numFmtId="3" fontId="38" fillId="2" borderId="8" xfId="0" applyNumberFormat="1" applyFont="1" applyFill="1" applyBorder="1" applyAlignment="1">
      <alignment horizontal="center" vertical="center" wrapText="1"/>
    </xf>
    <xf numFmtId="0" fontId="38" fillId="0" borderId="42" xfId="0" applyFont="1" applyBorder="1" applyAlignment="1">
      <alignment horizontal="center" vertical="center" wrapText="1"/>
    </xf>
    <xf numFmtId="0" fontId="38" fillId="0" borderId="34" xfId="0" applyFont="1" applyBorder="1" applyAlignment="1">
      <alignment horizontal="center" vertical="center" wrapText="1"/>
    </xf>
    <xf numFmtId="0" fontId="38" fillId="2" borderId="28" xfId="0" applyFont="1" applyFill="1" applyBorder="1" applyAlignment="1">
      <alignment horizontal="center" vertical="center" wrapText="1"/>
    </xf>
    <xf numFmtId="0" fontId="38" fillId="2" borderId="29" xfId="0" applyFont="1" applyFill="1" applyBorder="1" applyAlignment="1">
      <alignment horizontal="center" vertical="center" wrapText="1"/>
    </xf>
    <xf numFmtId="0" fontId="38" fillId="2" borderId="81" xfId="0" applyFont="1" applyFill="1" applyBorder="1" applyAlignment="1">
      <alignment horizontal="center" vertical="center" wrapText="1"/>
    </xf>
    <xf numFmtId="0" fontId="39" fillId="2" borderId="77" xfId="3" applyFont="1" applyFill="1" applyBorder="1" applyAlignment="1">
      <alignment horizontal="center" vertical="center" wrapText="1"/>
    </xf>
    <xf numFmtId="0" fontId="38" fillId="0" borderId="47" xfId="0" applyFont="1" applyBorder="1" applyAlignment="1">
      <alignment horizontal="center" vertical="center" wrapText="1"/>
    </xf>
    <xf numFmtId="0" fontId="37" fillId="0" borderId="3" xfId="0" applyFont="1" applyBorder="1" applyAlignment="1">
      <alignment horizontal="center" vertical="center" wrapText="1"/>
    </xf>
    <xf numFmtId="0" fontId="37" fillId="0" borderId="5" xfId="0" applyFont="1" applyBorder="1" applyAlignment="1">
      <alignment horizontal="center" vertical="center" wrapText="1"/>
    </xf>
    <xf numFmtId="0" fontId="37" fillId="0" borderId="36" xfId="0" applyFont="1" applyBorder="1" applyAlignment="1">
      <alignment horizontal="center" vertical="center" wrapText="1"/>
    </xf>
    <xf numFmtId="0" fontId="37" fillId="0" borderId="68" xfId="0" applyFont="1" applyBorder="1" applyAlignment="1">
      <alignment horizontal="center" vertical="center" wrapText="1"/>
    </xf>
    <xf numFmtId="0" fontId="38" fillId="2" borderId="72" xfId="0" applyFont="1" applyFill="1" applyBorder="1" applyAlignment="1">
      <alignment horizontal="center" vertical="center" wrapText="1"/>
    </xf>
    <xf numFmtId="0" fontId="38" fillId="2" borderId="35" xfId="0" applyFont="1" applyFill="1" applyBorder="1" applyAlignment="1">
      <alignment horizontal="center" vertical="center" wrapText="1"/>
    </xf>
    <xf numFmtId="0" fontId="38" fillId="0" borderId="47" xfId="0" applyFont="1" applyBorder="1" applyAlignment="1">
      <alignment horizontal="center" vertical="center"/>
    </xf>
    <xf numFmtId="0" fontId="39" fillId="2" borderId="9" xfId="3" applyFont="1" applyFill="1" applyBorder="1" applyAlignment="1">
      <alignment horizontal="center" vertical="center" wrapText="1"/>
    </xf>
    <xf numFmtId="0" fontId="39" fillId="2" borderId="36" xfId="3" applyFont="1" applyFill="1" applyBorder="1" applyAlignment="1">
      <alignment horizontal="center" vertical="center" wrapText="1"/>
    </xf>
    <xf numFmtId="9" fontId="37" fillId="0" borderId="48" xfId="0" applyNumberFormat="1" applyFont="1" applyBorder="1" applyAlignment="1">
      <alignment horizontal="center" vertical="center" wrapText="1"/>
    </xf>
    <xf numFmtId="0" fontId="37" fillId="0" borderId="48" xfId="0" applyFont="1" applyBorder="1" applyAlignment="1">
      <alignment horizontal="center" vertical="center" wrapText="1"/>
    </xf>
    <xf numFmtId="0" fontId="36" fillId="9" borderId="72" xfId="0" applyFont="1" applyFill="1" applyBorder="1" applyAlignment="1">
      <alignment horizontal="center" vertical="center" wrapText="1"/>
    </xf>
    <xf numFmtId="0" fontId="37" fillId="0" borderId="10" xfId="0" applyFont="1" applyBorder="1" applyAlignment="1">
      <alignment horizontal="center" vertical="center" wrapText="1"/>
    </xf>
    <xf numFmtId="0" fontId="37" fillId="0" borderId="15"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14" xfId="0" applyFont="1" applyBorder="1" applyAlignment="1">
      <alignment horizontal="center" vertical="center" wrapText="1"/>
    </xf>
    <xf numFmtId="0" fontId="45" fillId="9" borderId="60" xfId="0" applyFont="1" applyFill="1" applyBorder="1" applyAlignment="1">
      <alignment horizontal="center" vertical="center" wrapText="1"/>
    </xf>
    <xf numFmtId="0" fontId="45" fillId="9" borderId="61" xfId="0" applyFont="1" applyFill="1" applyBorder="1" applyAlignment="1">
      <alignment horizontal="center" vertical="center" wrapText="1"/>
    </xf>
    <xf numFmtId="0" fontId="37" fillId="2" borderId="61" xfId="0" applyFont="1" applyFill="1" applyBorder="1" applyAlignment="1">
      <alignment horizontal="center" vertical="center" wrapText="1"/>
    </xf>
    <xf numFmtId="0" fontId="37" fillId="2" borderId="50" xfId="0" applyFont="1" applyFill="1" applyBorder="1" applyAlignment="1">
      <alignment horizontal="center" vertical="center" wrapText="1"/>
    </xf>
    <xf numFmtId="0" fontId="45" fillId="8" borderId="70" xfId="0" applyFont="1" applyFill="1" applyBorder="1" applyAlignment="1">
      <alignment horizontal="center" vertical="center" wrapText="1"/>
    </xf>
    <xf numFmtId="0" fontId="45" fillId="8" borderId="64" xfId="0" applyFont="1" applyFill="1" applyBorder="1" applyAlignment="1">
      <alignment horizontal="center" vertical="center" wrapText="1"/>
    </xf>
    <xf numFmtId="0" fontId="45" fillId="8" borderId="71" xfId="0" applyFont="1" applyFill="1" applyBorder="1" applyAlignment="1">
      <alignment horizontal="center" vertical="center" wrapText="1"/>
    </xf>
    <xf numFmtId="0" fontId="36" fillId="9" borderId="9" xfId="0" applyFont="1" applyFill="1" applyBorder="1" applyAlignment="1">
      <alignment horizontal="center" vertical="center" wrapText="1"/>
    </xf>
    <xf numFmtId="0" fontId="36" fillId="9" borderId="3" xfId="0" applyFont="1" applyFill="1" applyBorder="1" applyAlignment="1">
      <alignment horizontal="center" vertical="center" wrapText="1"/>
    </xf>
    <xf numFmtId="0" fontId="36" fillId="9" borderId="4" xfId="0" applyFont="1" applyFill="1" applyBorder="1" applyAlignment="1">
      <alignment horizontal="center" vertical="center" wrapText="1"/>
    </xf>
    <xf numFmtId="0" fontId="36" fillId="9" borderId="5" xfId="0" applyFont="1" applyFill="1" applyBorder="1" applyAlignment="1">
      <alignment horizontal="center" vertical="center" wrapText="1"/>
    </xf>
    <xf numFmtId="0" fontId="49" fillId="8" borderId="60" xfId="0" applyFont="1" applyFill="1" applyBorder="1" applyAlignment="1">
      <alignment horizontal="center" vertical="center" wrapText="1"/>
    </xf>
    <xf numFmtId="0" fontId="49" fillId="8" borderId="61" xfId="0" applyFont="1" applyFill="1" applyBorder="1" applyAlignment="1">
      <alignment horizontal="center" vertical="center" wrapText="1"/>
    </xf>
    <xf numFmtId="0" fontId="49" fillId="8" borderId="50" xfId="0" applyFont="1" applyFill="1" applyBorder="1" applyAlignment="1">
      <alignment horizontal="center" vertical="center" wrapText="1"/>
    </xf>
    <xf numFmtId="0" fontId="38" fillId="2" borderId="30" xfId="0" applyFont="1" applyFill="1" applyBorder="1" applyAlignment="1">
      <alignment horizontal="center" vertical="center" wrapText="1"/>
    </xf>
    <xf numFmtId="0" fontId="38" fillId="2" borderId="31" xfId="0" applyFont="1" applyFill="1" applyBorder="1" applyAlignment="1">
      <alignment horizontal="center" vertical="center" wrapText="1"/>
    </xf>
    <xf numFmtId="0" fontId="38" fillId="2" borderId="32" xfId="0" applyFont="1" applyFill="1" applyBorder="1" applyAlignment="1">
      <alignment horizontal="center" vertical="center" wrapText="1"/>
    </xf>
    <xf numFmtId="0" fontId="49" fillId="8" borderId="30" xfId="0" applyFont="1" applyFill="1" applyBorder="1" applyAlignment="1">
      <alignment horizontal="center" vertical="center" wrapText="1"/>
    </xf>
    <xf numFmtId="0" fontId="49" fillId="8" borderId="31" xfId="0" applyFont="1" applyFill="1" applyBorder="1" applyAlignment="1">
      <alignment horizontal="center" vertical="center" wrapText="1"/>
    </xf>
    <xf numFmtId="0" fontId="49" fillId="8" borderId="32" xfId="0" applyFont="1" applyFill="1" applyBorder="1" applyAlignment="1">
      <alignment horizontal="center" vertical="center" wrapText="1"/>
    </xf>
    <xf numFmtId="0" fontId="38" fillId="2" borderId="70" xfId="0" applyFont="1" applyFill="1" applyBorder="1" applyAlignment="1">
      <alignment horizontal="center" vertical="center" wrapText="1"/>
    </xf>
    <xf numFmtId="0" fontId="38" fillId="2" borderId="64" xfId="0" applyFont="1" applyFill="1" applyBorder="1" applyAlignment="1">
      <alignment horizontal="center" vertical="center" wrapText="1"/>
    </xf>
    <xf numFmtId="0" fontId="38" fillId="2" borderId="71" xfId="0" applyFont="1" applyFill="1" applyBorder="1" applyAlignment="1">
      <alignment horizontal="center" vertical="center" wrapText="1"/>
    </xf>
    <xf numFmtId="0" fontId="47" fillId="8" borderId="60" xfId="0" applyFont="1" applyFill="1" applyBorder="1" applyAlignment="1">
      <alignment horizontal="center" vertical="center" wrapText="1"/>
    </xf>
    <xf numFmtId="0" fontId="47" fillId="8" borderId="61" xfId="0" applyFont="1" applyFill="1" applyBorder="1" applyAlignment="1">
      <alignment horizontal="center" vertical="center" wrapText="1"/>
    </xf>
    <xf numFmtId="0" fontId="47" fillId="8" borderId="50" xfId="0" applyFont="1" applyFill="1" applyBorder="1" applyAlignment="1">
      <alignment horizontal="center" vertical="center" wrapText="1"/>
    </xf>
    <xf numFmtId="0" fontId="37" fillId="2" borderId="39" xfId="0" applyFont="1" applyFill="1" applyBorder="1" applyAlignment="1">
      <alignment horizontal="center" vertical="center" wrapText="1"/>
    </xf>
    <xf numFmtId="0" fontId="37" fillId="2" borderId="40" xfId="0" applyFont="1" applyFill="1" applyBorder="1" applyAlignment="1">
      <alignment horizontal="center" vertical="center" wrapText="1"/>
    </xf>
    <xf numFmtId="0" fontId="37" fillId="2" borderId="53" xfId="0" applyFont="1" applyFill="1" applyBorder="1" applyAlignment="1">
      <alignment horizontal="left" vertical="center" wrapText="1"/>
    </xf>
    <xf numFmtId="0" fontId="37" fillId="2" borderId="39" xfId="0" applyFont="1" applyFill="1" applyBorder="1" applyAlignment="1">
      <alignment horizontal="left" vertical="center" wrapText="1"/>
    </xf>
    <xf numFmtId="0" fontId="39" fillId="2" borderId="3" xfId="0" applyFont="1" applyFill="1" applyBorder="1" applyAlignment="1">
      <alignment vertical="center"/>
    </xf>
    <xf numFmtId="0" fontId="39" fillId="2" borderId="4" xfId="0" applyFont="1" applyFill="1" applyBorder="1" applyAlignment="1">
      <alignment vertical="center"/>
    </xf>
    <xf numFmtId="0" fontId="39" fillId="2" borderId="5" xfId="0" applyFont="1" applyFill="1" applyBorder="1" applyAlignment="1">
      <alignment vertical="center"/>
    </xf>
    <xf numFmtId="3" fontId="38" fillId="2" borderId="64" xfId="0" applyNumberFormat="1" applyFont="1" applyFill="1" applyBorder="1" applyAlignment="1">
      <alignment horizontal="center" vertical="center" wrapText="1"/>
    </xf>
    <xf numFmtId="0" fontId="2" fillId="9" borderId="60" xfId="0" applyFont="1" applyFill="1" applyBorder="1" applyAlignment="1">
      <alignment horizontal="center" vertical="center"/>
    </xf>
    <xf numFmtId="0" fontId="2" fillId="9" borderId="61" xfId="0" applyFont="1" applyFill="1" applyBorder="1" applyAlignment="1">
      <alignment horizontal="center" vertical="center"/>
    </xf>
    <xf numFmtId="0" fontId="38" fillId="2" borderId="55" xfId="0" applyFont="1" applyFill="1" applyBorder="1" applyAlignment="1">
      <alignment horizontal="center" vertical="center" wrapText="1"/>
    </xf>
    <xf numFmtId="0" fontId="39" fillId="2" borderId="64" xfId="3" applyFont="1" applyFill="1" applyBorder="1" applyAlignment="1">
      <alignment horizontal="center" vertical="center" wrapText="1"/>
    </xf>
    <xf numFmtId="0" fontId="30" fillId="8" borderId="64" xfId="0" applyFont="1" applyFill="1" applyBorder="1" applyAlignment="1">
      <alignment horizontal="center" vertical="center"/>
    </xf>
    <xf numFmtId="0" fontId="37" fillId="0" borderId="3" xfId="0" applyFont="1" applyBorder="1" applyAlignment="1">
      <alignment horizontal="center" vertical="center" readingOrder="1"/>
    </xf>
    <xf numFmtId="0" fontId="37" fillId="0" borderId="4" xfId="0" applyFont="1" applyBorder="1" applyAlignment="1">
      <alignment horizontal="center" vertical="center" readingOrder="1"/>
    </xf>
    <xf numFmtId="0" fontId="37" fillId="0" borderId="5" xfId="0" applyFont="1" applyBorder="1" applyAlignment="1">
      <alignment horizontal="center" vertical="center" readingOrder="1"/>
    </xf>
    <xf numFmtId="3" fontId="38" fillId="2" borderId="9" xfId="0" applyNumberFormat="1" applyFont="1" applyFill="1" applyBorder="1" applyAlignment="1">
      <alignment horizontal="center" vertical="center" wrapText="1"/>
    </xf>
    <xf numFmtId="0" fontId="49" fillId="8" borderId="25" xfId="0" applyFont="1" applyFill="1" applyBorder="1" applyAlignment="1">
      <alignment horizontal="center" vertical="center"/>
    </xf>
    <xf numFmtId="0" fontId="38" fillId="0" borderId="56" xfId="0" applyFont="1" applyBorder="1" applyAlignment="1">
      <alignment horizontal="center" vertical="center" wrapText="1"/>
    </xf>
    <xf numFmtId="0" fontId="38" fillId="0" borderId="34" xfId="0" applyFont="1" applyBorder="1" applyAlignment="1">
      <alignment horizontal="center" vertical="center"/>
    </xf>
    <xf numFmtId="0" fontId="38" fillId="0" borderId="48" xfId="0" applyFont="1" applyBorder="1" applyAlignment="1">
      <alignment horizontal="center" vertical="center" wrapText="1"/>
    </xf>
    <xf numFmtId="0" fontId="38" fillId="0" borderId="37" xfId="0" applyFont="1" applyBorder="1" applyAlignment="1">
      <alignment horizontal="center" vertical="center"/>
    </xf>
    <xf numFmtId="0" fontId="30" fillId="8" borderId="9" xfId="0" applyFont="1" applyFill="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6" xfId="0" applyFont="1" applyBorder="1" applyAlignment="1">
      <alignment horizontal="center" vertical="center" wrapText="1"/>
    </xf>
    <xf numFmtId="0" fontId="39" fillId="2" borderId="3" xfId="0" applyFont="1" applyFill="1" applyBorder="1" applyAlignment="1">
      <alignment vertical="center" wrapText="1" readingOrder="1"/>
    </xf>
    <xf numFmtId="0" fontId="39" fillId="2" borderId="4" xfId="0" applyFont="1" applyFill="1" applyBorder="1" applyAlignment="1">
      <alignment vertical="center" wrapText="1" readingOrder="1"/>
    </xf>
    <xf numFmtId="0" fontId="39" fillId="2" borderId="5" xfId="0" applyFont="1" applyFill="1" applyBorder="1" applyAlignment="1">
      <alignment vertical="center" wrapText="1" readingOrder="1"/>
    </xf>
    <xf numFmtId="0" fontId="37" fillId="2" borderId="53" xfId="0" applyFont="1" applyFill="1" applyBorder="1" applyAlignment="1">
      <alignment horizontal="left" vertical="center" wrapText="1" readingOrder="1"/>
    </xf>
    <xf numFmtId="0" fontId="37" fillId="2" borderId="39" xfId="0" applyFont="1" applyFill="1" applyBorder="1" applyAlignment="1">
      <alignment horizontal="left" vertical="center" wrapText="1" readingOrder="1"/>
    </xf>
    <xf numFmtId="0" fontId="37" fillId="2" borderId="54" xfId="0" applyFont="1" applyFill="1" applyBorder="1" applyAlignment="1">
      <alignment horizontal="left" vertical="center" wrapText="1" readingOrder="1"/>
    </xf>
    <xf numFmtId="0" fontId="45" fillId="8" borderId="51" xfId="0" applyFont="1" applyFill="1" applyBorder="1" applyAlignment="1">
      <alignment horizontal="center" vertical="center" wrapText="1" readingOrder="1"/>
    </xf>
    <xf numFmtId="0" fontId="45" fillId="8" borderId="55" xfId="0" applyFont="1" applyFill="1" applyBorder="1" applyAlignment="1">
      <alignment horizontal="center" vertical="center" wrapText="1" readingOrder="1"/>
    </xf>
    <xf numFmtId="0" fontId="45" fillId="8" borderId="56" xfId="0" applyFont="1" applyFill="1" applyBorder="1" applyAlignment="1">
      <alignment horizontal="center" vertical="center" wrapText="1" readingOrder="1"/>
    </xf>
    <xf numFmtId="0" fontId="30" fillId="8" borderId="53" xfId="0" applyFont="1" applyFill="1" applyBorder="1" applyAlignment="1">
      <alignment horizontal="center" vertical="center"/>
    </xf>
    <xf numFmtId="0" fontId="30" fillId="8" borderId="54" xfId="0" applyFont="1" applyFill="1" applyBorder="1" applyAlignment="1">
      <alignment horizontal="center" vertical="center"/>
    </xf>
    <xf numFmtId="0" fontId="30" fillId="8" borderId="3" xfId="0" applyFont="1" applyFill="1" applyBorder="1" applyAlignment="1">
      <alignment horizontal="center" vertical="center"/>
    </xf>
    <xf numFmtId="0" fontId="30" fillId="8" borderId="5" xfId="0" applyFont="1" applyFill="1" applyBorder="1" applyAlignment="1">
      <alignment horizontal="center" vertical="center"/>
    </xf>
    <xf numFmtId="0" fontId="37" fillId="2" borderId="53" xfId="0" applyFont="1" applyFill="1" applyBorder="1" applyAlignment="1">
      <alignment horizontal="center" vertical="center" wrapText="1"/>
    </xf>
    <xf numFmtId="0" fontId="37" fillId="2" borderId="54" xfId="0" applyFont="1" applyFill="1" applyBorder="1" applyAlignment="1">
      <alignment horizontal="left" vertical="center" wrapText="1"/>
    </xf>
    <xf numFmtId="0" fontId="39" fillId="2" borderId="3" xfId="0" applyFont="1" applyFill="1" applyBorder="1" applyAlignment="1">
      <alignment horizontal="left" vertical="center" wrapText="1"/>
    </xf>
    <xf numFmtId="0" fontId="39" fillId="2" borderId="4" xfId="0" applyFont="1" applyFill="1" applyBorder="1" applyAlignment="1">
      <alignment horizontal="left" vertical="center" wrapText="1"/>
    </xf>
    <xf numFmtId="0" fontId="39" fillId="2" borderId="5" xfId="0" applyFont="1" applyFill="1" applyBorder="1" applyAlignment="1">
      <alignment horizontal="left" vertical="center" wrapText="1"/>
    </xf>
    <xf numFmtId="0" fontId="44" fillId="0" borderId="9" xfId="0" applyFont="1" applyBorder="1" applyAlignment="1">
      <alignment horizontal="center" vertical="center" wrapText="1"/>
    </xf>
    <xf numFmtId="0" fontId="44" fillId="0" borderId="36" xfId="0" applyFont="1" applyBorder="1" applyAlignment="1">
      <alignment horizontal="center" vertical="center" wrapText="1"/>
    </xf>
    <xf numFmtId="0" fontId="44" fillId="0" borderId="42" xfId="0" applyFont="1" applyBorder="1" applyAlignment="1">
      <alignment horizontal="center" vertical="center" wrapText="1"/>
    </xf>
    <xf numFmtId="0" fontId="44" fillId="0" borderId="47" xfId="0" applyFont="1" applyBorder="1" applyAlignment="1">
      <alignment horizontal="center" vertical="center"/>
    </xf>
    <xf numFmtId="0" fontId="45" fillId="9" borderId="62" xfId="0" applyFont="1" applyFill="1" applyBorder="1" applyAlignment="1">
      <alignment vertical="center" wrapText="1"/>
    </xf>
    <xf numFmtId="0" fontId="45" fillId="9" borderId="63" xfId="0" applyFont="1" applyFill="1" applyBorder="1" applyAlignment="1">
      <alignment vertical="center" wrapText="1"/>
    </xf>
    <xf numFmtId="0" fontId="47" fillId="9" borderId="65" xfId="0" applyFont="1" applyFill="1" applyBorder="1" applyAlignment="1">
      <alignment vertical="center" wrapText="1"/>
    </xf>
    <xf numFmtId="0" fontId="47" fillId="9" borderId="7" xfId="0" applyFont="1" applyFill="1" applyBorder="1" applyAlignment="1">
      <alignment vertical="center" wrapText="1"/>
    </xf>
    <xf numFmtId="0" fontId="37" fillId="2" borderId="53" xfId="0" applyFont="1" applyFill="1" applyBorder="1" applyAlignment="1">
      <alignment vertical="center" wrapText="1"/>
    </xf>
    <xf numFmtId="0" fontId="37" fillId="2" borderId="39" xfId="0" applyFont="1" applyFill="1" applyBorder="1" applyAlignment="1">
      <alignment vertical="center" wrapText="1"/>
    </xf>
    <xf numFmtId="0" fontId="37" fillId="2" borderId="54" xfId="0" applyFont="1" applyFill="1" applyBorder="1" applyAlignment="1">
      <alignment vertical="center" wrapText="1"/>
    </xf>
    <xf numFmtId="0" fontId="2" fillId="0" borderId="3" xfId="0" applyFont="1" applyBorder="1" applyAlignment="1">
      <alignment vertical="center"/>
    </xf>
    <xf numFmtId="0" fontId="2" fillId="0" borderId="4" xfId="0" applyFont="1" applyBorder="1" applyAlignment="1">
      <alignment vertical="center"/>
    </xf>
    <xf numFmtId="0" fontId="2" fillId="0" borderId="66" xfId="0" applyFont="1" applyBorder="1" applyAlignment="1">
      <alignment vertical="center"/>
    </xf>
    <xf numFmtId="0" fontId="45" fillId="9" borderId="60" xfId="0" applyFont="1" applyFill="1" applyBorder="1" applyAlignment="1">
      <alignment horizontal="left" vertical="center" wrapText="1" readingOrder="1"/>
    </xf>
    <xf numFmtId="0" fontId="45" fillId="9" borderId="61" xfId="0" applyFont="1" applyFill="1" applyBorder="1" applyAlignment="1">
      <alignment horizontal="left" vertical="center" wrapText="1" readingOrder="1"/>
    </xf>
    <xf numFmtId="0" fontId="45" fillId="9" borderId="50" xfId="0" applyFont="1" applyFill="1" applyBorder="1" applyAlignment="1">
      <alignment horizontal="left" vertical="center" wrapText="1" readingOrder="1"/>
    </xf>
    <xf numFmtId="3" fontId="38" fillId="2" borderId="12" xfId="0" applyNumberFormat="1" applyFont="1" applyFill="1" applyBorder="1" applyAlignment="1">
      <alignment horizontal="center" vertical="center" wrapText="1"/>
    </xf>
    <xf numFmtId="0" fontId="45" fillId="9" borderId="41" xfId="0" applyFont="1" applyFill="1" applyBorder="1" applyAlignment="1">
      <alignment horizontal="center" vertical="center" wrapText="1" readingOrder="1"/>
    </xf>
    <xf numFmtId="0" fontId="45" fillId="9" borderId="45" xfId="0" applyFont="1" applyFill="1" applyBorder="1" applyAlignment="1">
      <alignment horizontal="center" vertical="center" wrapText="1" readingOrder="1"/>
    </xf>
    <xf numFmtId="0" fontId="41" fillId="8" borderId="30" xfId="0" applyFont="1" applyFill="1" applyBorder="1" applyAlignment="1">
      <alignment horizontal="center" vertical="center" wrapText="1"/>
    </xf>
    <xf numFmtId="0" fontId="41" fillId="8" borderId="31" xfId="0" applyFont="1" applyFill="1" applyBorder="1" applyAlignment="1">
      <alignment horizontal="center" vertical="center" wrapText="1"/>
    </xf>
    <xf numFmtId="0" fontId="41" fillId="8" borderId="32" xfId="0" applyFont="1" applyFill="1" applyBorder="1" applyAlignment="1">
      <alignment horizontal="center" vertical="center" wrapText="1"/>
    </xf>
    <xf numFmtId="0" fontId="45" fillId="9" borderId="83" xfId="0" applyFont="1" applyFill="1" applyBorder="1" applyAlignment="1">
      <alignment horizontal="left" vertical="center" wrapText="1" readingOrder="1"/>
    </xf>
    <xf numFmtId="0" fontId="47" fillId="9" borderId="84" xfId="0" applyFont="1" applyFill="1" applyBorder="1" applyAlignment="1">
      <alignment horizontal="left" vertical="center" wrapText="1" readingOrder="1"/>
    </xf>
    <xf numFmtId="0" fontId="47" fillId="9" borderId="22" xfId="0" applyFont="1" applyFill="1" applyBorder="1" applyAlignment="1">
      <alignment horizontal="left" vertical="center" wrapText="1" readingOrder="1"/>
    </xf>
    <xf numFmtId="0" fontId="47" fillId="9" borderId="23" xfId="0" applyFont="1" applyFill="1" applyBorder="1" applyAlignment="1">
      <alignment horizontal="left" vertical="center" wrapText="1" readingOrder="1"/>
    </xf>
    <xf numFmtId="0" fontId="46" fillId="2" borderId="53" xfId="0" applyFont="1" applyFill="1" applyBorder="1" applyAlignment="1">
      <alignment horizontal="center" vertical="center" wrapText="1" readingOrder="1"/>
    </xf>
    <xf numFmtId="0" fontId="46" fillId="2" borderId="39" xfId="0" applyFont="1" applyFill="1" applyBorder="1" applyAlignment="1">
      <alignment horizontal="center" vertical="center" wrapText="1" readingOrder="1"/>
    </xf>
    <xf numFmtId="0" fontId="46" fillId="2" borderId="40" xfId="0" applyFont="1" applyFill="1" applyBorder="1" applyAlignment="1">
      <alignment horizontal="center" vertical="center" wrapText="1" readingOrder="1"/>
    </xf>
    <xf numFmtId="0" fontId="46" fillId="2" borderId="53" xfId="0" applyFont="1" applyFill="1" applyBorder="1" applyAlignment="1">
      <alignment horizontal="left" vertical="center" wrapText="1" readingOrder="1"/>
    </xf>
    <xf numFmtId="0" fontId="46" fillId="2" borderId="39" xfId="0" applyFont="1" applyFill="1" applyBorder="1" applyAlignment="1">
      <alignment horizontal="left" vertical="center" wrapText="1" readingOrder="1"/>
    </xf>
    <xf numFmtId="0" fontId="46" fillId="2" borderId="54" xfId="0" applyFont="1" applyFill="1" applyBorder="1" applyAlignment="1">
      <alignment horizontal="left" vertical="center" wrapText="1" readingOrder="1"/>
    </xf>
    <xf numFmtId="0" fontId="48" fillId="2" borderId="3" xfId="0" applyFont="1" applyFill="1" applyBorder="1" applyAlignment="1">
      <alignment horizontal="left" vertical="center" wrapText="1" readingOrder="1"/>
    </xf>
    <xf numFmtId="0" fontId="48" fillId="2" borderId="4" xfId="0" applyFont="1" applyFill="1" applyBorder="1" applyAlignment="1">
      <alignment horizontal="left" vertical="center" wrapText="1" readingOrder="1"/>
    </xf>
    <xf numFmtId="0" fontId="48" fillId="2" borderId="5" xfId="0" applyFont="1" applyFill="1" applyBorder="1" applyAlignment="1">
      <alignment horizontal="left" vertical="center" wrapText="1" readingOrder="1"/>
    </xf>
    <xf numFmtId="0" fontId="47" fillId="8" borderId="30" xfId="0" applyFont="1" applyFill="1" applyBorder="1" applyAlignment="1">
      <alignment horizontal="center" vertical="center" wrapText="1" readingOrder="1"/>
    </xf>
    <xf numFmtId="0" fontId="47" fillId="8" borderId="31" xfId="0" applyFont="1" applyFill="1" applyBorder="1" applyAlignment="1">
      <alignment horizontal="center" vertical="center" wrapText="1" readingOrder="1"/>
    </xf>
    <xf numFmtId="0" fontId="47" fillId="8" borderId="32" xfId="0" applyFont="1" applyFill="1" applyBorder="1" applyAlignment="1">
      <alignment horizontal="center" vertical="center" wrapText="1" readingOrder="1"/>
    </xf>
    <xf numFmtId="0" fontId="45" fillId="9" borderId="30" xfId="0" applyFont="1" applyFill="1" applyBorder="1" applyAlignment="1">
      <alignment horizontal="center" vertical="center" wrapText="1" readingOrder="1"/>
    </xf>
    <xf numFmtId="0" fontId="45" fillId="9" borderId="49" xfId="0" applyFont="1" applyFill="1" applyBorder="1" applyAlignment="1">
      <alignment horizontal="center" vertical="center" wrapText="1" readingOrder="1"/>
    </xf>
    <xf numFmtId="0" fontId="46" fillId="2" borderId="79" xfId="0" applyFont="1" applyFill="1" applyBorder="1" applyAlignment="1">
      <alignment horizontal="center" vertical="center" wrapText="1" readingOrder="1"/>
    </xf>
    <xf numFmtId="0" fontId="46" fillId="2" borderId="49" xfId="0" applyFont="1" applyFill="1" applyBorder="1" applyAlignment="1">
      <alignment horizontal="center" vertical="center" wrapText="1" readingOrder="1"/>
    </xf>
    <xf numFmtId="0" fontId="45" fillId="9" borderId="79" xfId="0" applyFont="1" applyFill="1" applyBorder="1" applyAlignment="1">
      <alignment horizontal="center" vertical="center" wrapText="1" readingOrder="1"/>
    </xf>
    <xf numFmtId="0" fontId="46" fillId="2" borderId="31" xfId="0" applyFont="1" applyFill="1" applyBorder="1" applyAlignment="1">
      <alignment horizontal="center" vertical="center" wrapText="1" readingOrder="1"/>
    </xf>
    <xf numFmtId="0" fontId="45" fillId="9" borderId="31" xfId="0" applyFont="1" applyFill="1" applyBorder="1" applyAlignment="1">
      <alignment horizontal="center" vertical="center" wrapText="1" readingOrder="1"/>
    </xf>
    <xf numFmtId="0" fontId="46" fillId="2" borderId="32" xfId="0" applyFont="1" applyFill="1" applyBorder="1" applyAlignment="1">
      <alignment horizontal="center" vertical="center" wrapText="1" readingOrder="1"/>
    </xf>
    <xf numFmtId="0" fontId="45" fillId="8" borderId="30" xfId="0" applyFont="1" applyFill="1" applyBorder="1" applyAlignment="1">
      <alignment horizontal="center" vertical="center" wrapText="1" readingOrder="1"/>
    </xf>
    <xf numFmtId="0" fontId="45" fillId="8" borderId="31" xfId="0" applyFont="1" applyFill="1" applyBorder="1" applyAlignment="1">
      <alignment horizontal="center" vertical="center" wrapText="1" readingOrder="1"/>
    </xf>
    <xf numFmtId="0" fontId="45" fillId="8" borderId="32" xfId="0" applyFont="1" applyFill="1" applyBorder="1" applyAlignment="1">
      <alignment horizontal="center" vertical="center" wrapText="1" readingOrder="1"/>
    </xf>
    <xf numFmtId="0" fontId="45" fillId="9" borderId="53" xfId="0" applyFont="1" applyFill="1" applyBorder="1" applyAlignment="1">
      <alignment horizontal="center" vertical="center" wrapText="1" readingOrder="1"/>
    </xf>
    <xf numFmtId="0" fontId="45" fillId="9" borderId="54" xfId="0" applyFont="1" applyFill="1" applyBorder="1" applyAlignment="1">
      <alignment horizontal="center" vertical="center" wrapText="1" readingOrder="1"/>
    </xf>
    <xf numFmtId="0" fontId="45" fillId="9" borderId="39" xfId="0" applyFont="1" applyFill="1" applyBorder="1" applyAlignment="1">
      <alignment horizontal="center" vertical="center" wrapText="1" readingOrder="1"/>
    </xf>
    <xf numFmtId="0" fontId="44" fillId="2" borderId="30" xfId="0" applyFont="1" applyFill="1" applyBorder="1" applyAlignment="1">
      <alignment horizontal="center" vertical="center" wrapText="1" readingOrder="1"/>
    </xf>
    <xf numFmtId="0" fontId="44" fillId="2" borderId="31" xfId="0" applyFont="1" applyFill="1" applyBorder="1" applyAlignment="1">
      <alignment horizontal="center" vertical="center" wrapText="1" readingOrder="1"/>
    </xf>
    <xf numFmtId="0" fontId="44" fillId="2" borderId="32" xfId="0" applyFont="1" applyFill="1" applyBorder="1" applyAlignment="1">
      <alignment horizontal="center" vertical="center" wrapText="1" readingOrder="1"/>
    </xf>
    <xf numFmtId="0" fontId="45" fillId="9" borderId="30" xfId="0" applyFont="1" applyFill="1" applyBorder="1" applyAlignment="1">
      <alignment horizontal="left" vertical="center" wrapText="1" readingOrder="1"/>
    </xf>
    <xf numFmtId="0" fontId="45" fillId="9" borderId="31" xfId="0" applyFont="1" applyFill="1" applyBorder="1" applyAlignment="1">
      <alignment horizontal="left" vertical="center" wrapText="1" readingOrder="1"/>
    </xf>
    <xf numFmtId="0" fontId="45" fillId="9" borderId="32" xfId="0" applyFont="1" applyFill="1" applyBorder="1" applyAlignment="1">
      <alignment horizontal="left" vertical="center" wrapText="1" readingOrder="1"/>
    </xf>
    <xf numFmtId="0" fontId="46" fillId="2" borderId="30" xfId="0" applyFont="1" applyFill="1" applyBorder="1" applyAlignment="1">
      <alignment horizontal="left" vertical="center" wrapText="1" readingOrder="1"/>
    </xf>
    <xf numFmtId="0" fontId="46" fillId="2" borderId="31" xfId="0" applyFont="1" applyFill="1" applyBorder="1" applyAlignment="1">
      <alignment horizontal="left" vertical="center" wrapText="1" readingOrder="1"/>
    </xf>
    <xf numFmtId="0" fontId="46" fillId="2" borderId="32" xfId="0" applyFont="1" applyFill="1" applyBorder="1" applyAlignment="1">
      <alignment horizontal="left" vertical="center" wrapText="1" readingOrder="1"/>
    </xf>
    <xf numFmtId="9" fontId="37" fillId="0" borderId="42" xfId="0" applyNumberFormat="1" applyFont="1" applyBorder="1" applyAlignment="1">
      <alignment horizontal="center" vertical="center" wrapText="1" readingOrder="1"/>
    </xf>
    <xf numFmtId="9" fontId="37" fillId="0" borderId="34" xfId="0" applyNumberFormat="1" applyFont="1" applyBorder="1" applyAlignment="1">
      <alignment horizontal="center" vertical="center" wrapText="1" readingOrder="1"/>
    </xf>
    <xf numFmtId="0" fontId="45" fillId="9" borderId="33" xfId="0" applyFont="1" applyFill="1" applyBorder="1" applyAlignment="1">
      <alignment horizontal="center" vertical="center" wrapText="1" readingOrder="1"/>
    </xf>
    <xf numFmtId="9" fontId="38" fillId="0" borderId="48" xfId="2" applyFont="1" applyFill="1" applyBorder="1" applyAlignment="1">
      <alignment horizontal="center" vertical="center" wrapText="1"/>
    </xf>
    <xf numFmtId="9" fontId="38" fillId="0" borderId="37" xfId="2" applyFont="1" applyFill="1" applyBorder="1" applyAlignment="1">
      <alignment horizontal="center" vertical="center" wrapText="1"/>
    </xf>
    <xf numFmtId="0" fontId="49" fillId="9" borderId="64" xfId="0" applyFont="1" applyFill="1" applyBorder="1" applyAlignment="1">
      <alignment horizontal="center" vertical="center"/>
    </xf>
    <xf numFmtId="0" fontId="38" fillId="2" borderId="10" xfId="0" applyFont="1" applyFill="1" applyBorder="1" applyAlignment="1">
      <alignment horizontal="center" vertical="center" wrapText="1"/>
    </xf>
    <xf numFmtId="0" fontId="38" fillId="2" borderId="80" xfId="0" applyFont="1" applyFill="1" applyBorder="1" applyAlignment="1">
      <alignment horizontal="center" vertical="center" wrapText="1"/>
    </xf>
    <xf numFmtId="0" fontId="44" fillId="0" borderId="48" xfId="0" applyFont="1" applyBorder="1" applyAlignment="1">
      <alignment horizontal="center" vertical="center" wrapText="1"/>
    </xf>
    <xf numFmtId="0" fontId="44" fillId="0" borderId="37" xfId="0" applyFont="1" applyBorder="1" applyAlignment="1">
      <alignment horizontal="center" vertical="center"/>
    </xf>
    <xf numFmtId="0" fontId="38" fillId="2" borderId="13" xfId="0" applyFont="1" applyFill="1" applyBorder="1" applyAlignment="1">
      <alignment horizontal="center" vertical="center" wrapText="1"/>
    </xf>
    <xf numFmtId="0" fontId="44" fillId="0" borderId="34" xfId="0" applyFont="1" applyBorder="1" applyAlignment="1">
      <alignment horizontal="center" vertical="center" wrapText="1"/>
    </xf>
    <xf numFmtId="0" fontId="44" fillId="0" borderId="47" xfId="0" applyFont="1" applyBorder="1" applyAlignment="1">
      <alignment horizontal="center" vertical="center" wrapText="1"/>
    </xf>
    <xf numFmtId="0" fontId="56" fillId="0" borderId="3" xfId="0" applyFont="1" applyBorder="1" applyAlignment="1">
      <alignment horizontal="center" vertical="center"/>
    </xf>
    <xf numFmtId="0" fontId="56" fillId="0" borderId="4" xfId="0" applyFont="1" applyBorder="1" applyAlignment="1">
      <alignment horizontal="center" vertical="center"/>
    </xf>
    <xf numFmtId="0" fontId="56" fillId="0" borderId="5" xfId="0" applyFont="1" applyBorder="1" applyAlignment="1">
      <alignment horizontal="center" vertical="center"/>
    </xf>
    <xf numFmtId="0" fontId="56" fillId="0" borderId="67" xfId="0" applyFont="1" applyBorder="1" applyAlignment="1">
      <alignment horizontal="center" vertical="center" wrapText="1"/>
    </xf>
    <xf numFmtId="0" fontId="56" fillId="0" borderId="68" xfId="0" applyFont="1" applyBorder="1" applyAlignment="1">
      <alignment horizontal="center" vertical="center" wrapText="1"/>
    </xf>
    <xf numFmtId="0" fontId="56" fillId="0" borderId="46" xfId="0" applyFont="1" applyBorder="1" applyAlignment="1">
      <alignment horizontal="center" vertical="center" wrapText="1"/>
    </xf>
    <xf numFmtId="9" fontId="56" fillId="2" borderId="42" xfId="2" applyFont="1" applyFill="1" applyBorder="1" applyAlignment="1">
      <alignment horizontal="center" vertical="center" wrapText="1"/>
    </xf>
    <xf numFmtId="9" fontId="56" fillId="2" borderId="34" xfId="2" applyFont="1" applyFill="1" applyBorder="1" applyAlignment="1">
      <alignment horizontal="center" vertical="center" wrapText="1"/>
    </xf>
    <xf numFmtId="0" fontId="56" fillId="0" borderId="67" xfId="0" applyFont="1" applyBorder="1" applyAlignment="1">
      <alignment horizontal="center" vertical="center"/>
    </xf>
    <xf numFmtId="0" fontId="56" fillId="0" borderId="68" xfId="0" applyFont="1" applyBorder="1" applyAlignment="1">
      <alignment horizontal="center" vertical="center"/>
    </xf>
    <xf numFmtId="0" fontId="56" fillId="0" borderId="46" xfId="0" applyFont="1" applyBorder="1" applyAlignment="1">
      <alignment horizontal="center" vertical="center"/>
    </xf>
    <xf numFmtId="0" fontId="45" fillId="9" borderId="50" xfId="0" applyFont="1" applyFill="1" applyBorder="1" applyAlignment="1">
      <alignment horizontal="center" vertical="center" wrapText="1" readingOrder="1"/>
    </xf>
    <xf numFmtId="0" fontId="37" fillId="2" borderId="60" xfId="0" applyFont="1" applyFill="1" applyBorder="1" applyAlignment="1">
      <alignment horizontal="center" vertical="center" wrapText="1" readingOrder="1"/>
    </xf>
    <xf numFmtId="9" fontId="56" fillId="2" borderId="47" xfId="2" applyFont="1" applyFill="1" applyBorder="1" applyAlignment="1">
      <alignment horizontal="center" vertical="center" wrapText="1"/>
    </xf>
    <xf numFmtId="0" fontId="30" fillId="0" borderId="0" xfId="0" applyFont="1" applyAlignment="1">
      <alignment horizontal="center" vertical="center"/>
    </xf>
    <xf numFmtId="9" fontId="56" fillId="2" borderId="48" xfId="2" applyFont="1" applyFill="1" applyBorder="1" applyAlignment="1">
      <alignment horizontal="center" vertical="center" wrapText="1"/>
    </xf>
    <xf numFmtId="0" fontId="56" fillId="0" borderId="9" xfId="0" applyFont="1" applyBorder="1" applyAlignment="1">
      <alignment horizontal="center" vertical="center"/>
    </xf>
    <xf numFmtId="0" fontId="56" fillId="0" borderId="9" xfId="0" applyFont="1" applyBorder="1" applyAlignment="1">
      <alignment horizontal="center" vertical="center" wrapText="1"/>
    </xf>
    <xf numFmtId="9" fontId="56" fillId="2" borderId="37" xfId="2" applyFont="1" applyFill="1" applyBorder="1" applyAlignment="1">
      <alignment horizontal="center" vertical="center" wrapText="1"/>
    </xf>
    <xf numFmtId="0" fontId="56" fillId="0" borderId="36" xfId="0" applyFont="1" applyBorder="1" applyAlignment="1">
      <alignment horizontal="center" vertical="center"/>
    </xf>
    <xf numFmtId="0" fontId="49" fillId="0" borderId="0" xfId="0" applyFont="1" applyAlignment="1">
      <alignment horizontal="center" vertical="center"/>
    </xf>
    <xf numFmtId="0" fontId="36" fillId="9" borderId="60" xfId="0" applyFont="1" applyFill="1" applyBorder="1" applyAlignment="1">
      <alignment horizontal="left" vertical="center" wrapText="1" readingOrder="1"/>
    </xf>
    <xf numFmtId="0" fontId="36" fillId="9" borderId="61" xfId="0" applyFont="1" applyFill="1" applyBorder="1" applyAlignment="1">
      <alignment horizontal="left" vertical="center" wrapText="1" readingOrder="1"/>
    </xf>
    <xf numFmtId="0" fontId="36" fillId="9" borderId="50" xfId="0" applyFont="1" applyFill="1" applyBorder="1" applyAlignment="1">
      <alignment horizontal="left" vertical="center" wrapText="1" readingOrder="1"/>
    </xf>
    <xf numFmtId="0" fontId="37" fillId="2" borderId="64" xfId="0" applyFont="1" applyFill="1" applyBorder="1" applyAlignment="1">
      <alignment horizontal="center" vertical="center" wrapText="1"/>
    </xf>
    <xf numFmtId="0" fontId="37" fillId="2" borderId="71" xfId="0" applyFont="1" applyFill="1" applyBorder="1" applyAlignment="1">
      <alignment horizontal="center" vertical="center" wrapText="1"/>
    </xf>
    <xf numFmtId="0" fontId="37" fillId="2" borderId="20" xfId="0" applyFont="1" applyFill="1" applyBorder="1" applyAlignment="1">
      <alignment horizontal="center" vertical="center" wrapText="1" readingOrder="1"/>
    </xf>
    <xf numFmtId="0" fontId="52" fillId="2" borderId="25" xfId="0" applyFont="1" applyFill="1" applyBorder="1" applyAlignment="1">
      <alignment horizontal="center" vertical="center" wrapText="1"/>
    </xf>
    <xf numFmtId="0" fontId="52" fillId="2" borderId="26" xfId="0" applyFont="1" applyFill="1" applyBorder="1" applyAlignment="1">
      <alignment horizontal="center" vertical="center" wrapText="1"/>
    </xf>
    <xf numFmtId="0" fontId="52" fillId="2" borderId="52" xfId="0" applyFont="1" applyFill="1" applyBorder="1" applyAlignment="1">
      <alignment horizontal="center" vertical="center" wrapText="1"/>
    </xf>
    <xf numFmtId="0" fontId="52" fillId="2" borderId="28" xfId="0" applyFont="1" applyFill="1" applyBorder="1" applyAlignment="1">
      <alignment horizontal="center" vertical="center" wrapText="1"/>
    </xf>
    <xf numFmtId="0" fontId="52" fillId="2" borderId="29" xfId="0" applyFont="1" applyFill="1" applyBorder="1" applyAlignment="1">
      <alignment horizontal="center" vertical="center" wrapText="1"/>
    </xf>
    <xf numFmtId="0" fontId="52" fillId="2" borderId="81" xfId="0" applyFont="1" applyFill="1" applyBorder="1" applyAlignment="1">
      <alignment horizontal="center" vertical="center" wrapText="1"/>
    </xf>
    <xf numFmtId="0" fontId="52" fillId="2" borderId="55" xfId="0" applyFont="1" applyFill="1" applyBorder="1" applyAlignment="1">
      <alignment horizontal="center" vertical="center" wrapText="1"/>
    </xf>
    <xf numFmtId="0" fontId="52" fillId="2" borderId="77" xfId="0" applyFont="1" applyFill="1" applyBorder="1" applyAlignment="1">
      <alignment horizontal="center" vertical="center" wrapText="1"/>
    </xf>
    <xf numFmtId="0" fontId="53" fillId="0" borderId="55" xfId="3" applyFont="1" applyBorder="1" applyAlignment="1">
      <alignment horizontal="center" vertical="center" wrapText="1"/>
    </xf>
    <xf numFmtId="0" fontId="53" fillId="0" borderId="77" xfId="3" applyFont="1" applyBorder="1" applyAlignment="1">
      <alignment horizontal="center" vertical="center" wrapText="1"/>
    </xf>
    <xf numFmtId="0" fontId="47" fillId="8" borderId="30" xfId="0" applyFont="1" applyFill="1" applyBorder="1" applyAlignment="1">
      <alignment horizontal="center" vertical="center" wrapText="1"/>
    </xf>
    <xf numFmtId="0" fontId="47" fillId="8" borderId="31" xfId="0" applyFont="1" applyFill="1" applyBorder="1" applyAlignment="1">
      <alignment horizontal="center" vertical="center" wrapText="1"/>
    </xf>
    <xf numFmtId="0" fontId="47" fillId="8" borderId="32" xfId="0" applyFont="1" applyFill="1" applyBorder="1" applyAlignment="1">
      <alignment horizontal="center" vertical="center" wrapText="1"/>
    </xf>
    <xf numFmtId="0" fontId="45" fillId="9" borderId="30" xfId="0" applyFont="1" applyFill="1" applyBorder="1" applyAlignment="1">
      <alignment horizontal="center" vertical="center" wrapText="1"/>
    </xf>
    <xf numFmtId="0" fontId="45" fillId="9" borderId="49" xfId="0" applyFont="1" applyFill="1" applyBorder="1" applyAlignment="1">
      <alignment horizontal="center" vertical="center" wrapText="1"/>
    </xf>
    <xf numFmtId="0" fontId="37" fillId="2" borderId="79" xfId="0" applyFont="1" applyFill="1" applyBorder="1" applyAlignment="1">
      <alignment horizontal="center" vertical="center" wrapText="1"/>
    </xf>
    <xf numFmtId="0" fontId="37" fillId="2" borderId="49" xfId="0" applyFont="1" applyFill="1" applyBorder="1" applyAlignment="1">
      <alignment horizontal="center" vertical="center" wrapText="1"/>
    </xf>
    <xf numFmtId="0" fontId="45" fillId="9" borderId="79" xfId="0" applyFont="1" applyFill="1" applyBorder="1" applyAlignment="1">
      <alignment horizontal="center" vertical="center" wrapText="1"/>
    </xf>
    <xf numFmtId="0" fontId="37" fillId="2" borderId="31" xfId="0" applyFont="1" applyFill="1" applyBorder="1" applyAlignment="1">
      <alignment horizontal="center" vertical="center" wrapText="1"/>
    </xf>
    <xf numFmtId="0" fontId="45" fillId="9" borderId="31" xfId="0" applyFont="1" applyFill="1" applyBorder="1" applyAlignment="1">
      <alignment horizontal="center" vertical="center" wrapText="1"/>
    </xf>
    <xf numFmtId="0" fontId="37" fillId="2" borderId="32" xfId="0" applyFont="1" applyFill="1" applyBorder="1" applyAlignment="1">
      <alignment horizontal="center" vertical="center" wrapText="1"/>
    </xf>
    <xf numFmtId="0" fontId="45" fillId="8" borderId="25" xfId="0" applyFont="1" applyFill="1" applyBorder="1" applyAlignment="1">
      <alignment horizontal="center" vertical="center" wrapText="1" readingOrder="1"/>
    </xf>
    <xf numFmtId="0" fontId="45" fillId="8" borderId="26" xfId="0" applyFont="1" applyFill="1" applyBorder="1" applyAlignment="1">
      <alignment horizontal="center" vertical="center" wrapText="1" readingOrder="1"/>
    </xf>
    <xf numFmtId="0" fontId="45" fillId="8" borderId="27" xfId="0" applyFont="1" applyFill="1" applyBorder="1" applyAlignment="1">
      <alignment horizontal="center" vertical="center" wrapText="1" readingOrder="1"/>
    </xf>
    <xf numFmtId="0" fontId="37" fillId="2" borderId="30" xfId="0" applyFont="1" applyFill="1" applyBorder="1" applyAlignment="1">
      <alignment horizontal="left" vertical="center" wrapText="1" readingOrder="1"/>
    </xf>
    <xf numFmtId="0" fontId="37" fillId="2" borderId="31" xfId="0" applyFont="1" applyFill="1" applyBorder="1" applyAlignment="1">
      <alignment horizontal="left" vertical="center" wrapText="1" readingOrder="1"/>
    </xf>
    <xf numFmtId="0" fontId="37" fillId="2" borderId="32" xfId="0" applyFont="1" applyFill="1" applyBorder="1" applyAlignment="1">
      <alignment horizontal="left" vertical="center" wrapText="1" readingOrder="1"/>
    </xf>
    <xf numFmtId="0" fontId="45" fillId="9" borderId="83" xfId="0" applyFont="1" applyFill="1" applyBorder="1" applyAlignment="1">
      <alignment horizontal="left" vertical="center" wrapText="1"/>
    </xf>
    <xf numFmtId="0" fontId="47" fillId="9" borderId="84" xfId="0" applyFont="1" applyFill="1" applyBorder="1" applyAlignment="1">
      <alignment horizontal="left" vertical="center" wrapText="1"/>
    </xf>
    <xf numFmtId="0" fontId="47" fillId="9" borderId="22" xfId="0" applyFont="1" applyFill="1" applyBorder="1" applyAlignment="1">
      <alignment horizontal="left" vertical="center" wrapText="1"/>
    </xf>
    <xf numFmtId="0" fontId="47" fillId="9" borderId="23" xfId="0" applyFont="1" applyFill="1" applyBorder="1" applyAlignment="1">
      <alignment horizontal="left" vertical="center" wrapText="1"/>
    </xf>
    <xf numFmtId="0" fontId="39" fillId="2" borderId="9" xfId="0" applyFont="1" applyFill="1" applyBorder="1" applyAlignment="1">
      <alignment horizontal="left" vertical="center" wrapText="1"/>
    </xf>
    <xf numFmtId="3" fontId="38" fillId="2" borderId="55" xfId="0" applyNumberFormat="1" applyFont="1" applyFill="1" applyBorder="1" applyAlignment="1">
      <alignment horizontal="center" vertical="center" wrapText="1"/>
    </xf>
    <xf numFmtId="0" fontId="39" fillId="2" borderId="55" xfId="3" applyFont="1" applyFill="1" applyBorder="1" applyAlignment="1">
      <alignment horizontal="center" vertical="center" wrapText="1"/>
    </xf>
    <xf numFmtId="0" fontId="38" fillId="2" borderId="25" xfId="0" applyFont="1" applyFill="1" applyBorder="1" applyAlignment="1">
      <alignment horizontal="center" vertical="center" wrapText="1"/>
    </xf>
    <xf numFmtId="0" fontId="38" fillId="2" borderId="26"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 fillId="8" borderId="3" xfId="0" applyFont="1" applyFill="1" applyBorder="1" applyAlignment="1">
      <alignment horizontal="center" vertical="center"/>
    </xf>
    <xf numFmtId="0" fontId="2" fillId="8" borderId="5" xfId="0" applyFont="1" applyFill="1" applyBorder="1" applyAlignment="1">
      <alignment horizontal="center" vertical="center"/>
    </xf>
    <xf numFmtId="0" fontId="45" fillId="9" borderId="51" xfId="0" applyFont="1" applyFill="1" applyBorder="1" applyAlignment="1">
      <alignment horizontal="left" vertical="center" wrapText="1" readingOrder="1"/>
    </xf>
    <xf numFmtId="0" fontId="45" fillId="9" borderId="55" xfId="0" applyFont="1" applyFill="1" applyBorder="1" applyAlignment="1">
      <alignment horizontal="left" vertical="center" wrapText="1" readingOrder="1"/>
    </xf>
    <xf numFmtId="0" fontId="45" fillId="9" borderId="56" xfId="0" applyFont="1" applyFill="1" applyBorder="1" applyAlignment="1">
      <alignment horizontal="left" vertical="center" wrapText="1" readingOrder="1"/>
    </xf>
    <xf numFmtId="0" fontId="37" fillId="2" borderId="51" xfId="0" applyFont="1" applyFill="1" applyBorder="1" applyAlignment="1">
      <alignment horizontal="left" vertical="center" wrapText="1" readingOrder="1"/>
    </xf>
    <xf numFmtId="0" fontId="37" fillId="2" borderId="55" xfId="0" applyFont="1" applyFill="1" applyBorder="1" applyAlignment="1">
      <alignment horizontal="left" vertical="center" wrapText="1" readingOrder="1"/>
    </xf>
    <xf numFmtId="0" fontId="37" fillId="2" borderId="56" xfId="0" applyFont="1" applyFill="1" applyBorder="1" applyAlignment="1">
      <alignment horizontal="left" vertical="center" wrapText="1" readingOrder="1"/>
    </xf>
    <xf numFmtId="0" fontId="37" fillId="0" borderId="8" xfId="0" applyFont="1" applyBorder="1" applyAlignment="1">
      <alignment horizontal="center" vertical="center" wrapText="1" readingOrder="1"/>
    </xf>
    <xf numFmtId="0" fontId="49" fillId="8" borderId="45" xfId="0" applyFont="1" applyFill="1" applyBorder="1" applyAlignment="1">
      <alignment horizontal="center" vertical="center" wrapText="1" readingOrder="1"/>
    </xf>
    <xf numFmtId="0" fontId="49" fillId="8" borderId="77" xfId="0" applyFont="1" applyFill="1" applyBorder="1" applyAlignment="1">
      <alignment horizontal="center" vertical="center" wrapText="1" readingOrder="1"/>
    </xf>
    <xf numFmtId="0" fontId="49" fillId="8" borderId="47" xfId="0" applyFont="1" applyFill="1" applyBorder="1" applyAlignment="1">
      <alignment horizontal="center" vertical="center" wrapText="1" readingOrder="1"/>
    </xf>
    <xf numFmtId="0" fontId="38" fillId="0" borderId="44" xfId="0" applyFont="1" applyBorder="1" applyAlignment="1">
      <alignment horizontal="center" vertical="center" wrapText="1"/>
    </xf>
    <xf numFmtId="0" fontId="39" fillId="0" borderId="36" xfId="3" applyFont="1" applyBorder="1" applyAlignment="1">
      <alignment horizontal="center" vertical="center" wrapText="1"/>
    </xf>
    <xf numFmtId="0" fontId="55" fillId="0" borderId="64" xfId="0" applyFont="1" applyBorder="1" applyAlignment="1">
      <alignment horizontal="center" vertical="center" wrapText="1" readingOrder="1"/>
    </xf>
    <xf numFmtId="9" fontId="55" fillId="0" borderId="71" xfId="0" applyNumberFormat="1" applyFont="1" applyBorder="1" applyAlignment="1">
      <alignment horizontal="center" vertical="center" wrapText="1" readingOrder="1"/>
    </xf>
    <xf numFmtId="0" fontId="36" fillId="9" borderId="61" xfId="0" applyFont="1" applyFill="1" applyBorder="1" applyAlignment="1">
      <alignment horizontal="center" vertical="center" wrapText="1" readingOrder="1"/>
    </xf>
    <xf numFmtId="0" fontId="36" fillId="9" borderId="70" xfId="0" applyFont="1" applyFill="1" applyBorder="1" applyAlignment="1">
      <alignment horizontal="center" vertical="center" wrapText="1" readingOrder="1"/>
    </xf>
    <xf numFmtId="0" fontId="38" fillId="2" borderId="33" xfId="0" applyFont="1" applyFill="1" applyBorder="1" applyAlignment="1">
      <alignment horizontal="center" vertical="center" wrapText="1"/>
    </xf>
    <xf numFmtId="0" fontId="56" fillId="0" borderId="36" xfId="0" applyFont="1" applyBorder="1" applyAlignment="1">
      <alignment horizontal="center" vertical="center" wrapText="1"/>
    </xf>
    <xf numFmtId="0" fontId="55" fillId="0" borderId="85" xfId="0" applyFont="1" applyBorder="1" applyAlignment="1">
      <alignment horizontal="center" vertical="center" wrapText="1" readingOrder="1"/>
    </xf>
    <xf numFmtId="0" fontId="55" fillId="0" borderId="26" xfId="0" applyFont="1" applyBorder="1" applyAlignment="1">
      <alignment horizontal="center" vertical="center" wrapText="1" readingOrder="1"/>
    </xf>
    <xf numFmtId="0" fontId="55" fillId="0" borderId="52" xfId="0" applyFont="1" applyBorder="1" applyAlignment="1">
      <alignment horizontal="center" vertical="center" wrapText="1" readingOrder="1"/>
    </xf>
    <xf numFmtId="0" fontId="46" fillId="2" borderId="53" xfId="0" applyFont="1" applyFill="1" applyBorder="1" applyAlignment="1">
      <alignment horizontal="left" vertical="center" wrapText="1"/>
    </xf>
    <xf numFmtId="0" fontId="46" fillId="2" borderId="39" xfId="0" applyFont="1" applyFill="1" applyBorder="1" applyAlignment="1">
      <alignment horizontal="left" vertical="center" wrapText="1"/>
    </xf>
    <xf numFmtId="0" fontId="46" fillId="2" borderId="54" xfId="0" applyFont="1" applyFill="1" applyBorder="1" applyAlignment="1">
      <alignment horizontal="left" vertical="center" wrapText="1"/>
    </xf>
    <xf numFmtId="0" fontId="44" fillId="0" borderId="4" xfId="0" applyFont="1" applyBorder="1" applyAlignment="1">
      <alignment horizontal="center" vertical="center"/>
    </xf>
    <xf numFmtId="0" fontId="44" fillId="0" borderId="66" xfId="0" applyFont="1" applyBorder="1" applyAlignment="1">
      <alignment horizontal="center" vertical="center"/>
    </xf>
    <xf numFmtId="0" fontId="48" fillId="2" borderId="9" xfId="0" applyFont="1" applyFill="1" applyBorder="1" applyAlignment="1">
      <alignment horizontal="left" vertical="center" wrapText="1"/>
    </xf>
    <xf numFmtId="0" fontId="46" fillId="2" borderId="53" xfId="0" applyFont="1" applyFill="1" applyBorder="1" applyAlignment="1">
      <alignment horizontal="center" vertical="center" wrapText="1"/>
    </xf>
    <xf numFmtId="0" fontId="36" fillId="9" borderId="79" xfId="0" applyFont="1" applyFill="1" applyBorder="1" applyAlignment="1">
      <alignment horizontal="center" vertical="center" wrapText="1" readingOrder="1"/>
    </xf>
    <xf numFmtId="0" fontId="36" fillId="9" borderId="31" xfId="0" applyFont="1" applyFill="1" applyBorder="1" applyAlignment="1">
      <alignment horizontal="center" vertical="center" wrapText="1" readingOrder="1"/>
    </xf>
    <xf numFmtId="0" fontId="36" fillId="9" borderId="49" xfId="0" applyFont="1" applyFill="1" applyBorder="1" applyAlignment="1">
      <alignment horizontal="center" vertical="center" wrapText="1" readingOrder="1"/>
    </xf>
    <xf numFmtId="0" fontId="63" fillId="0" borderId="0" xfId="0" applyFont="1" applyAlignment="1">
      <alignment horizontal="center" vertical="center"/>
    </xf>
    <xf numFmtId="3" fontId="39" fillId="2" borderId="55" xfId="3" applyNumberFormat="1" applyFont="1" applyFill="1" applyBorder="1" applyAlignment="1">
      <alignment horizontal="center" vertical="center" wrapText="1"/>
    </xf>
    <xf numFmtId="0" fontId="38" fillId="0" borderId="71" xfId="0" applyFont="1" applyBorder="1" applyAlignment="1">
      <alignment horizontal="center" vertical="center" wrapText="1"/>
    </xf>
    <xf numFmtId="0" fontId="2" fillId="9" borderId="30" xfId="0" applyFont="1" applyFill="1" applyBorder="1" applyAlignment="1">
      <alignment horizontal="center" vertical="center"/>
    </xf>
    <xf numFmtId="0" fontId="2" fillId="9" borderId="31" xfId="0" applyFont="1" applyFill="1" applyBorder="1" applyAlignment="1">
      <alignment horizontal="center" vertical="center"/>
    </xf>
    <xf numFmtId="0" fontId="2" fillId="9" borderId="49" xfId="0" applyFont="1" applyFill="1" applyBorder="1" applyAlignment="1">
      <alignment horizontal="center" vertical="center"/>
    </xf>
    <xf numFmtId="0" fontId="49" fillId="8" borderId="30" xfId="0" applyFont="1" applyFill="1" applyBorder="1" applyAlignment="1">
      <alignment horizontal="center" vertical="center" readingOrder="1"/>
    </xf>
    <xf numFmtId="0" fontId="49" fillId="8" borderId="31" xfId="0" applyFont="1" applyFill="1" applyBorder="1" applyAlignment="1">
      <alignment horizontal="center" vertical="center" readingOrder="1"/>
    </xf>
    <xf numFmtId="0" fontId="49" fillId="8" borderId="32" xfId="0" applyFont="1" applyFill="1" applyBorder="1" applyAlignment="1">
      <alignment horizontal="center" vertical="center" readingOrder="1"/>
    </xf>
    <xf numFmtId="0" fontId="2" fillId="9" borderId="39" xfId="0" applyFont="1" applyFill="1" applyBorder="1" applyAlignment="1">
      <alignment horizontal="center" vertical="center" readingOrder="1"/>
    </xf>
    <xf numFmtId="0" fontId="2" fillId="9" borderId="54" xfId="0" applyFont="1" applyFill="1" applyBorder="1" applyAlignment="1">
      <alignment horizontal="center" vertical="center" readingOrder="1"/>
    </xf>
    <xf numFmtId="0" fontId="38" fillId="0" borderId="42" xfId="0" applyFont="1" applyBorder="1" applyAlignment="1">
      <alignment horizontal="center" vertical="center" wrapText="1" readingOrder="1"/>
    </xf>
    <xf numFmtId="0" fontId="38" fillId="0" borderId="47" xfId="0" applyFont="1" applyBorder="1" applyAlignment="1">
      <alignment horizontal="center" vertical="center" readingOrder="1"/>
    </xf>
    <xf numFmtId="0" fontId="49" fillId="9" borderId="57" xfId="0" applyFont="1" applyFill="1" applyBorder="1" applyAlignment="1">
      <alignment horizontal="center" vertical="center" textRotation="90" wrapText="1" readingOrder="1"/>
    </xf>
    <xf numFmtId="0" fontId="49" fillId="9" borderId="58" xfId="0" applyFont="1" applyFill="1" applyBorder="1" applyAlignment="1">
      <alignment horizontal="center" vertical="center" textRotation="90" wrapText="1" readingOrder="1"/>
    </xf>
    <xf numFmtId="0" fontId="49" fillId="9" borderId="59" xfId="0" applyFont="1" applyFill="1" applyBorder="1" applyAlignment="1">
      <alignment horizontal="center" vertical="center" textRotation="90" wrapText="1" readingOrder="1"/>
    </xf>
    <xf numFmtId="0" fontId="62" fillId="0" borderId="0" xfId="0" applyFont="1" applyAlignment="1">
      <alignment horizontal="center" vertical="center" readingOrder="1"/>
    </xf>
    <xf numFmtId="0" fontId="38" fillId="2" borderId="5" xfId="0" applyFont="1" applyFill="1" applyBorder="1" applyAlignment="1">
      <alignment horizontal="center" vertical="center" wrapText="1" readingOrder="1"/>
    </xf>
    <xf numFmtId="0" fontId="38" fillId="2" borderId="9" xfId="0" applyFont="1" applyFill="1" applyBorder="1" applyAlignment="1">
      <alignment horizontal="center" vertical="center" wrapText="1" readingOrder="1"/>
    </xf>
    <xf numFmtId="0" fontId="38" fillId="2" borderId="46" xfId="0" applyFont="1" applyFill="1" applyBorder="1" applyAlignment="1">
      <alignment horizontal="center" vertical="center" wrapText="1" readingOrder="1"/>
    </xf>
    <xf numFmtId="0" fontId="38" fillId="2" borderId="36" xfId="0" applyFont="1" applyFill="1" applyBorder="1" applyAlignment="1">
      <alignment horizontal="center" vertical="center" wrapText="1" readingOrder="1"/>
    </xf>
    <xf numFmtId="0" fontId="38" fillId="2" borderId="8" xfId="0" applyFont="1" applyFill="1" applyBorder="1" applyAlignment="1">
      <alignment horizontal="center" vertical="center" wrapText="1" readingOrder="1"/>
    </xf>
    <xf numFmtId="0" fontId="38" fillId="2" borderId="77" xfId="0" applyFont="1" applyFill="1" applyBorder="1" applyAlignment="1">
      <alignment horizontal="center" vertical="center" wrapText="1" readingOrder="1"/>
    </xf>
    <xf numFmtId="3" fontId="38" fillId="2" borderId="9" xfId="0" applyNumberFormat="1" applyFont="1" applyFill="1" applyBorder="1" applyAlignment="1">
      <alignment horizontal="center" vertical="center" wrapText="1" readingOrder="1"/>
    </xf>
    <xf numFmtId="0" fontId="39" fillId="2" borderId="9" xfId="3" applyFont="1" applyFill="1" applyBorder="1" applyAlignment="1">
      <alignment horizontal="center" vertical="center" wrapText="1" readingOrder="1"/>
    </xf>
    <xf numFmtId="0" fontId="39" fillId="2" borderId="36" xfId="3" applyFont="1" applyFill="1" applyBorder="1" applyAlignment="1">
      <alignment horizontal="center" vertical="center" wrapText="1" readingOrder="1"/>
    </xf>
    <xf numFmtId="0" fontId="45" fillId="9" borderId="50" xfId="0" applyFont="1" applyFill="1" applyBorder="1" applyAlignment="1">
      <alignment horizontal="center" vertical="center" wrapText="1"/>
    </xf>
    <xf numFmtId="0" fontId="37" fillId="2" borderId="60" xfId="0" applyFont="1" applyFill="1" applyBorder="1" applyAlignment="1">
      <alignment horizontal="center" vertical="center" wrapText="1"/>
    </xf>
    <xf numFmtId="0" fontId="2" fillId="8" borderId="79" xfId="0" applyFont="1" applyFill="1" applyBorder="1" applyAlignment="1">
      <alignment horizontal="center" vertical="center"/>
    </xf>
    <xf numFmtId="0" fontId="2" fillId="8" borderId="31" xfId="0" applyFont="1" applyFill="1" applyBorder="1" applyAlignment="1">
      <alignment horizontal="center" vertical="center"/>
    </xf>
    <xf numFmtId="0" fontId="2" fillId="8" borderId="49" xfId="0" applyFont="1" applyFill="1" applyBorder="1" applyAlignment="1">
      <alignment horizontal="center" vertical="center"/>
    </xf>
    <xf numFmtId="0" fontId="38" fillId="0" borderId="53" xfId="0" applyFont="1" applyBorder="1" applyAlignment="1">
      <alignment horizontal="center" vertical="center"/>
    </xf>
    <xf numFmtId="0" fontId="38" fillId="0" borderId="39" xfId="0" applyFont="1" applyBorder="1" applyAlignment="1">
      <alignment horizontal="center" vertical="center"/>
    </xf>
    <xf numFmtId="0" fontId="38" fillId="0" borderId="54" xfId="0" applyFont="1" applyBorder="1" applyAlignment="1">
      <alignment horizontal="center" vertical="center"/>
    </xf>
    <xf numFmtId="0" fontId="38" fillId="0" borderId="68" xfId="0" applyFont="1" applyBorder="1" applyAlignment="1">
      <alignment horizontal="center" vertical="center"/>
    </xf>
    <xf numFmtId="0" fontId="37" fillId="0" borderId="64" xfId="0" applyFont="1" applyBorder="1" applyAlignment="1">
      <alignment horizontal="center" vertical="center" wrapText="1" readingOrder="1"/>
    </xf>
    <xf numFmtId="0" fontId="37" fillId="0" borderId="85" xfId="0" applyFont="1" applyBorder="1" applyAlignment="1">
      <alignment horizontal="center" vertical="center" wrapText="1" readingOrder="1"/>
    </xf>
    <xf numFmtId="0" fontId="37" fillId="0" borderId="52" xfId="0" applyFont="1" applyBorder="1" applyAlignment="1">
      <alignment horizontal="center" vertical="center" wrapText="1" readingOrder="1"/>
    </xf>
    <xf numFmtId="0" fontId="37" fillId="0" borderId="26" xfId="0" applyFont="1" applyBorder="1" applyAlignment="1">
      <alignment horizontal="center" vertical="center" wrapText="1" readingOrder="1"/>
    </xf>
    <xf numFmtId="0" fontId="36" fillId="9" borderId="85" xfId="0" applyFont="1" applyFill="1" applyBorder="1" applyAlignment="1">
      <alignment horizontal="center" vertical="center" wrapText="1" readingOrder="1"/>
    </xf>
    <xf numFmtId="0" fontId="36" fillId="9" borderId="26" xfId="0" applyFont="1" applyFill="1" applyBorder="1" applyAlignment="1">
      <alignment horizontal="center" vertical="center" wrapText="1" readingOrder="1"/>
    </xf>
    <xf numFmtId="0" fontId="36" fillId="9" borderId="52" xfId="0" applyFont="1" applyFill="1" applyBorder="1" applyAlignment="1">
      <alignment horizontal="center" vertical="center" wrapText="1" readingOrder="1"/>
    </xf>
    <xf numFmtId="44" fontId="48" fillId="2" borderId="67" xfId="4" applyFont="1" applyFill="1" applyBorder="1" applyAlignment="1">
      <alignment horizontal="center" vertical="center"/>
    </xf>
    <xf numFmtId="44" fontId="48" fillId="2" borderId="68" xfId="4" applyFont="1" applyFill="1" applyBorder="1" applyAlignment="1">
      <alignment horizontal="center" vertical="center"/>
    </xf>
    <xf numFmtId="44" fontId="48" fillId="2" borderId="46" xfId="4" applyFont="1" applyFill="1" applyBorder="1" applyAlignment="1">
      <alignment horizontal="center" vertical="center"/>
    </xf>
    <xf numFmtId="9" fontId="38" fillId="2" borderId="56" xfId="2" applyFont="1" applyFill="1" applyBorder="1" applyAlignment="1">
      <alignment horizontal="center" vertical="center" wrapText="1"/>
    </xf>
    <xf numFmtId="9" fontId="38" fillId="2" borderId="47" xfId="2" applyFont="1" applyFill="1" applyBorder="1" applyAlignment="1">
      <alignment horizontal="center" vertical="center" wrapText="1"/>
    </xf>
    <xf numFmtId="9" fontId="38" fillId="0" borderId="42" xfId="2" applyFont="1" applyFill="1" applyBorder="1" applyAlignment="1">
      <alignment horizontal="center" vertical="center" wrapText="1"/>
    </xf>
    <xf numFmtId="9" fontId="38" fillId="0" borderId="34" xfId="2" applyFont="1" applyFill="1" applyBorder="1" applyAlignment="1">
      <alignment horizontal="center" vertical="center" wrapText="1"/>
    </xf>
    <xf numFmtId="0" fontId="38" fillId="0" borderId="53" xfId="0" applyFont="1" applyBorder="1" applyAlignment="1">
      <alignment horizontal="center" vertical="center" wrapText="1"/>
    </xf>
    <xf numFmtId="0" fontId="38" fillId="0" borderId="39" xfId="0" applyFont="1" applyBorder="1" applyAlignment="1">
      <alignment horizontal="center" vertical="center" wrapText="1"/>
    </xf>
    <xf numFmtId="0" fontId="38" fillId="0" borderId="54" xfId="0" applyFont="1" applyBorder="1" applyAlignment="1">
      <alignment horizontal="center" vertical="center" wrapText="1"/>
    </xf>
    <xf numFmtId="0" fontId="37" fillId="2" borderId="53" xfId="0" applyFont="1" applyFill="1" applyBorder="1" applyAlignment="1">
      <alignment horizontal="center" vertical="center" wrapText="1" readingOrder="1"/>
    </xf>
    <xf numFmtId="0" fontId="66" fillId="0" borderId="0" xfId="0" applyFont="1" applyAlignment="1">
      <alignment horizontal="center" vertical="center"/>
    </xf>
    <xf numFmtId="0" fontId="32" fillId="0" borderId="9" xfId="0" applyFont="1" applyBorder="1" applyAlignment="1">
      <alignment horizontal="left" vertical="center" wrapText="1" readingOrder="1"/>
    </xf>
    <xf numFmtId="0" fontId="77" fillId="0" borderId="9" xfId="0" applyFont="1" applyBorder="1" applyAlignment="1">
      <alignment horizontal="left" vertical="center" wrapText="1" readingOrder="1"/>
    </xf>
    <xf numFmtId="0" fontId="32" fillId="2" borderId="9" xfId="0" applyFont="1" applyFill="1" applyBorder="1" applyAlignment="1">
      <alignment horizontal="center" vertical="center"/>
    </xf>
    <xf numFmtId="0" fontId="77" fillId="0" borderId="9" xfId="0" applyFont="1" applyBorder="1" applyAlignment="1">
      <alignment horizontal="left" vertical="center" wrapText="1"/>
    </xf>
    <xf numFmtId="0" fontId="32" fillId="0" borderId="9" xfId="0" applyFont="1" applyBorder="1" applyAlignment="1">
      <alignment horizontal="left" vertical="center" wrapText="1"/>
    </xf>
    <xf numFmtId="0" fontId="77" fillId="0" borderId="9" xfId="0" applyFont="1" applyBorder="1" applyAlignment="1">
      <alignment horizontal="center" vertical="center" wrapText="1" readingOrder="1"/>
    </xf>
    <xf numFmtId="0" fontId="69" fillId="8" borderId="28" xfId="0" applyFont="1" applyFill="1" applyBorder="1" applyAlignment="1">
      <alignment horizontal="center" vertical="center"/>
    </xf>
    <xf numFmtId="0" fontId="69" fillId="8" borderId="29" xfId="0" applyFont="1" applyFill="1" applyBorder="1" applyAlignment="1">
      <alignment horizontal="center" vertical="center"/>
    </xf>
    <xf numFmtId="0" fontId="69" fillId="8" borderId="32" xfId="0" applyFont="1" applyFill="1" applyBorder="1" applyAlignment="1">
      <alignment horizontal="center" vertical="center"/>
    </xf>
    <xf numFmtId="0" fontId="69" fillId="8" borderId="30" xfId="0" applyFont="1" applyFill="1" applyBorder="1" applyAlignment="1">
      <alignment horizontal="center" vertical="center"/>
    </xf>
    <xf numFmtId="0" fontId="69" fillId="8" borderId="31" xfId="0" applyFont="1" applyFill="1" applyBorder="1" applyAlignment="1">
      <alignment horizontal="center" vertical="center"/>
    </xf>
    <xf numFmtId="0" fontId="69" fillId="9" borderId="57" xfId="0" applyFont="1" applyFill="1" applyBorder="1" applyAlignment="1">
      <alignment horizontal="center" vertical="center" textRotation="90" wrapText="1"/>
    </xf>
    <xf numFmtId="0" fontId="69" fillId="9" borderId="58" xfId="0" applyFont="1" applyFill="1" applyBorder="1" applyAlignment="1">
      <alignment horizontal="center" vertical="center" textRotation="90" wrapText="1"/>
    </xf>
    <xf numFmtId="0" fontId="69" fillId="9" borderId="30" xfId="0" applyFont="1" applyFill="1" applyBorder="1" applyAlignment="1">
      <alignment horizontal="center" vertical="center"/>
    </xf>
    <xf numFmtId="0" fontId="69" fillId="9" borderId="31" xfId="0" applyFont="1" applyFill="1" applyBorder="1" applyAlignment="1">
      <alignment horizontal="center" vertical="center"/>
    </xf>
    <xf numFmtId="0" fontId="69" fillId="9" borderId="49" xfId="0" applyFont="1" applyFill="1" applyBorder="1" applyAlignment="1">
      <alignment horizontal="center" vertical="center"/>
    </xf>
    <xf numFmtId="3" fontId="32" fillId="0" borderId="9" xfId="0" applyNumberFormat="1" applyFont="1" applyBorder="1" applyAlignment="1">
      <alignment horizontal="center" vertical="center"/>
    </xf>
    <xf numFmtId="0" fontId="76" fillId="0" borderId="9" xfId="0" applyFont="1" applyBorder="1" applyAlignment="1">
      <alignment horizontal="left" vertical="center" wrapText="1" readingOrder="1"/>
    </xf>
    <xf numFmtId="49" fontId="77" fillId="0" borderId="9" xfId="11" applyNumberFormat="1" applyFont="1" applyBorder="1" applyAlignment="1">
      <alignment horizontal="left" vertical="center" wrapText="1" readingOrder="1"/>
    </xf>
    <xf numFmtId="49" fontId="78" fillId="0" borderId="9" xfId="11" applyNumberFormat="1" applyFont="1" applyBorder="1" applyAlignment="1">
      <alignment horizontal="left" vertical="center" wrapText="1" readingOrder="1"/>
    </xf>
    <xf numFmtId="0" fontId="69" fillId="8" borderId="9" xfId="0" applyFont="1" applyFill="1" applyBorder="1" applyAlignment="1">
      <alignment horizontal="center" vertical="center"/>
    </xf>
    <xf numFmtId="9" fontId="32" fillId="2" borderId="9" xfId="2" applyFont="1" applyFill="1" applyBorder="1" applyAlignment="1">
      <alignment horizontal="center" vertical="center" wrapText="1"/>
    </xf>
    <xf numFmtId="9" fontId="32" fillId="0" borderId="9" xfId="2" applyFont="1" applyFill="1" applyBorder="1" applyAlignment="1">
      <alignment horizontal="center" vertical="center" wrapText="1"/>
    </xf>
    <xf numFmtId="0" fontId="32" fillId="0" borderId="9" xfId="0" applyFont="1" applyBorder="1" applyAlignment="1">
      <alignment horizontal="center" vertical="center"/>
    </xf>
    <xf numFmtId="0" fontId="32" fillId="0" borderId="9" xfId="0" applyFont="1" applyBorder="1" applyAlignment="1">
      <alignment horizontal="center" vertical="center" wrapText="1"/>
    </xf>
    <xf numFmtId="0" fontId="76" fillId="0" borderId="25" xfId="0" applyFont="1" applyBorder="1" applyAlignment="1">
      <alignment horizontal="center" vertical="center" wrapText="1"/>
    </xf>
    <xf numFmtId="0" fontId="76" fillId="0" borderId="26" xfId="0" applyFont="1" applyBorder="1" applyAlignment="1">
      <alignment horizontal="center" vertical="center" wrapText="1"/>
    </xf>
    <xf numFmtId="0" fontId="76" fillId="0" borderId="52" xfId="0" applyFont="1" applyBorder="1" applyAlignment="1">
      <alignment horizontal="center" vertical="center" wrapText="1"/>
    </xf>
    <xf numFmtId="0" fontId="76" fillId="0" borderId="78" xfId="0" applyFont="1" applyBorder="1" applyAlignment="1">
      <alignment horizontal="center" vertical="center" wrapText="1"/>
    </xf>
    <xf numFmtId="0" fontId="76" fillId="0" borderId="17" xfId="0" applyFont="1" applyBorder="1" applyAlignment="1">
      <alignment horizontal="center" vertical="center" wrapText="1"/>
    </xf>
    <xf numFmtId="0" fontId="76" fillId="0" borderId="14" xfId="0" applyFont="1" applyBorder="1" applyAlignment="1">
      <alignment horizontal="center" vertical="center" wrapText="1"/>
    </xf>
    <xf numFmtId="0" fontId="80" fillId="0" borderId="9" xfId="3" applyFont="1" applyBorder="1" applyAlignment="1">
      <alignment horizontal="center" vertical="center" wrapText="1"/>
    </xf>
    <xf numFmtId="0" fontId="77" fillId="0" borderId="74" xfId="0" applyFont="1" applyBorder="1" applyAlignment="1">
      <alignment horizontal="center" vertical="center"/>
    </xf>
    <xf numFmtId="0" fontId="77" fillId="0" borderId="15" xfId="0" applyFont="1" applyBorder="1" applyAlignment="1">
      <alignment horizontal="center" vertical="center"/>
    </xf>
    <xf numFmtId="0" fontId="77" fillId="0" borderId="11" xfId="0" applyFont="1" applyBorder="1" applyAlignment="1">
      <alignment horizontal="center" vertical="center"/>
    </xf>
    <xf numFmtId="0" fontId="77" fillId="0" borderId="78" xfId="0" applyFont="1" applyBorder="1" applyAlignment="1">
      <alignment horizontal="center" vertical="center"/>
    </xf>
    <xf numFmtId="0" fontId="77" fillId="0" borderId="17" xfId="0" applyFont="1" applyBorder="1" applyAlignment="1">
      <alignment horizontal="center" vertical="center"/>
    </xf>
    <xf numFmtId="0" fontId="77" fillId="0" borderId="14" xfId="0" applyFont="1" applyBorder="1" applyAlignment="1">
      <alignment horizontal="center" vertical="center"/>
    </xf>
    <xf numFmtId="0" fontId="32" fillId="0" borderId="9" xfId="0" applyFont="1" applyBorder="1" applyAlignment="1">
      <alignment horizontal="left" vertical="center"/>
    </xf>
    <xf numFmtId="0" fontId="73" fillId="0" borderId="9" xfId="0" applyFont="1" applyBorder="1" applyAlignment="1">
      <alignment horizontal="center" vertical="center" wrapText="1" readingOrder="1"/>
    </xf>
    <xf numFmtId="0" fontId="76" fillId="0" borderId="74" xfId="0" applyFont="1" applyBorder="1" applyAlignment="1">
      <alignment horizontal="center" vertical="center" wrapText="1"/>
    </xf>
    <xf numFmtId="0" fontId="76" fillId="0" borderId="15" xfId="0" applyFont="1" applyBorder="1" applyAlignment="1">
      <alignment horizontal="center" vertical="center" wrapText="1"/>
    </xf>
    <xf numFmtId="0" fontId="76" fillId="0" borderId="11" xfId="0" applyFont="1" applyBorder="1" applyAlignment="1">
      <alignment horizontal="center" vertical="center" wrapText="1"/>
    </xf>
    <xf numFmtId="49" fontId="77" fillId="0" borderId="74" xfId="11" applyNumberFormat="1" applyFont="1" applyBorder="1" applyAlignment="1">
      <alignment horizontal="center" vertical="center" wrapText="1"/>
    </xf>
    <xf numFmtId="49" fontId="77" fillId="0" borderId="15" xfId="11" applyNumberFormat="1" applyFont="1" applyBorder="1" applyAlignment="1">
      <alignment horizontal="center" vertical="center" wrapText="1"/>
    </xf>
    <xf numFmtId="49" fontId="77" fillId="0" borderId="11" xfId="11" applyNumberFormat="1" applyFont="1" applyBorder="1" applyAlignment="1">
      <alignment horizontal="center" vertical="center" wrapText="1"/>
    </xf>
    <xf numFmtId="49" fontId="77" fillId="0" borderId="78" xfId="11" applyNumberFormat="1" applyFont="1" applyBorder="1" applyAlignment="1">
      <alignment horizontal="center" vertical="center" wrapText="1"/>
    </xf>
    <xf numFmtId="49" fontId="77" fillId="0" borderId="17" xfId="11" applyNumberFormat="1" applyFont="1" applyBorder="1" applyAlignment="1">
      <alignment horizontal="center" vertical="center" wrapText="1"/>
    </xf>
    <xf numFmtId="49" fontId="77" fillId="0" borderId="14" xfId="11" applyNumberFormat="1" applyFont="1" applyBorder="1" applyAlignment="1">
      <alignment horizontal="center" vertical="center" wrapText="1"/>
    </xf>
    <xf numFmtId="0" fontId="77" fillId="0" borderId="74" xfId="0" applyFont="1" applyBorder="1" applyAlignment="1">
      <alignment horizontal="center" vertical="top"/>
    </xf>
    <xf numFmtId="0" fontId="77" fillId="0" borderId="15" xfId="0" applyFont="1" applyBorder="1" applyAlignment="1">
      <alignment horizontal="center" vertical="top"/>
    </xf>
    <xf numFmtId="0" fontId="77" fillId="0" borderId="11" xfId="0" applyFont="1" applyBorder="1" applyAlignment="1">
      <alignment horizontal="center" vertical="top"/>
    </xf>
    <xf numFmtId="0" fontId="77" fillId="0" borderId="78" xfId="0" applyFont="1" applyBorder="1" applyAlignment="1">
      <alignment horizontal="center" vertical="top"/>
    </xf>
    <xf numFmtId="0" fontId="77" fillId="0" borderId="17" xfId="0" applyFont="1" applyBorder="1" applyAlignment="1">
      <alignment horizontal="center" vertical="top"/>
    </xf>
    <xf numFmtId="0" fontId="77" fillId="0" borderId="14" xfId="0" applyFont="1" applyBorder="1" applyAlignment="1">
      <alignment horizontal="center" vertical="top"/>
    </xf>
    <xf numFmtId="0" fontId="49" fillId="9" borderId="27" xfId="0" applyFont="1" applyFill="1" applyBorder="1" applyAlignment="1">
      <alignment horizontal="center" vertical="center" textRotation="90" wrapText="1"/>
    </xf>
    <xf numFmtId="0" fontId="49" fillId="9" borderId="76" xfId="0" applyFont="1" applyFill="1" applyBorder="1" applyAlignment="1">
      <alignment horizontal="center" vertical="center" textRotation="90" wrapText="1"/>
    </xf>
    <xf numFmtId="0" fontId="32" fillId="0" borderId="56" xfId="0" applyFont="1" applyBorder="1" applyAlignment="1">
      <alignment horizontal="center" vertical="center" wrapText="1"/>
    </xf>
    <xf numFmtId="0" fontId="32" fillId="0" borderId="44" xfId="0" applyFont="1" applyBorder="1" applyAlignment="1">
      <alignment horizontal="center" vertical="center" wrapText="1"/>
    </xf>
    <xf numFmtId="49" fontId="77" fillId="0" borderId="28" xfId="11" applyNumberFormat="1" applyFont="1" applyBorder="1" applyAlignment="1">
      <alignment horizontal="center" vertical="center" wrapText="1"/>
    </xf>
    <xf numFmtId="49" fontId="77" fillId="0" borderId="29" xfId="11" applyNumberFormat="1" applyFont="1" applyBorder="1" applyAlignment="1">
      <alignment horizontal="center" vertical="center" wrapText="1"/>
    </xf>
    <xf numFmtId="49" fontId="77" fillId="0" borderId="81" xfId="11" applyNumberFormat="1" applyFont="1" applyBorder="1" applyAlignment="1">
      <alignment horizontal="center" vertical="center" wrapText="1"/>
    </xf>
    <xf numFmtId="0" fontId="2" fillId="9" borderId="25" xfId="0" applyFont="1" applyFill="1" applyBorder="1" applyAlignment="1">
      <alignment horizontal="center" vertical="center"/>
    </xf>
    <xf numFmtId="0" fontId="2" fillId="9" borderId="26" xfId="0" applyFont="1" applyFill="1" applyBorder="1" applyAlignment="1">
      <alignment horizontal="center" vertical="center"/>
    </xf>
    <xf numFmtId="0" fontId="2" fillId="9" borderId="52" xfId="0" applyFont="1" applyFill="1" applyBorder="1" applyAlignment="1">
      <alignment horizontal="center" vertical="center"/>
    </xf>
    <xf numFmtId="0" fontId="36" fillId="9" borderId="33" xfId="0" applyFont="1" applyFill="1" applyBorder="1" applyAlignment="1">
      <alignment horizontal="center" vertical="center" wrapText="1" readingOrder="1"/>
    </xf>
    <xf numFmtId="0" fontId="38" fillId="2" borderId="38" xfId="0" applyFont="1" applyFill="1" applyBorder="1" applyAlignment="1">
      <alignment horizontal="center" vertical="center" wrapText="1" readingOrder="1"/>
    </xf>
    <xf numFmtId="0" fontId="38" fillId="2" borderId="39" xfId="0" applyFont="1" applyFill="1" applyBorder="1" applyAlignment="1">
      <alignment horizontal="center" vertical="center" wrapText="1" readingOrder="1"/>
    </xf>
    <xf numFmtId="0" fontId="38" fillId="2" borderId="40" xfId="0" applyFont="1" applyFill="1" applyBorder="1" applyAlignment="1">
      <alignment horizontal="center" vertical="center" wrapText="1" readingOrder="1"/>
    </xf>
    <xf numFmtId="0" fontId="45" fillId="9" borderId="82" xfId="0" applyFont="1" applyFill="1" applyBorder="1" applyAlignment="1">
      <alignment horizontal="left" vertical="center" wrapText="1" readingOrder="1"/>
    </xf>
    <xf numFmtId="0" fontId="45" fillId="9" borderId="68" xfId="0" applyFont="1" applyFill="1" applyBorder="1" applyAlignment="1">
      <alignment horizontal="left" vertical="center" wrapText="1" readingOrder="1"/>
    </xf>
    <xf numFmtId="0" fontId="45" fillId="9" borderId="46" xfId="0" applyFont="1" applyFill="1" applyBorder="1" applyAlignment="1">
      <alignment horizontal="left" vertical="center" wrapText="1" readingOrder="1"/>
    </xf>
    <xf numFmtId="0" fontId="37" fillId="2" borderId="67" xfId="0" applyFont="1" applyFill="1" applyBorder="1" applyAlignment="1">
      <alignment horizontal="left" vertical="center" wrapText="1" readingOrder="1"/>
    </xf>
    <xf numFmtId="0" fontId="37" fillId="2" borderId="68" xfId="0" applyFont="1" applyFill="1" applyBorder="1" applyAlignment="1">
      <alignment horizontal="left" vertical="center" wrapText="1" readingOrder="1"/>
    </xf>
    <xf numFmtId="0" fontId="37" fillId="2" borderId="69" xfId="0" applyFont="1" applyFill="1" applyBorder="1" applyAlignment="1">
      <alignment horizontal="left" vertical="center" wrapText="1" readingOrder="1"/>
    </xf>
    <xf numFmtId="0" fontId="37" fillId="2" borderId="79" xfId="0" applyFont="1" applyFill="1" applyBorder="1" applyAlignment="1">
      <alignment horizontal="center" vertical="center" wrapText="1" readingOrder="1"/>
    </xf>
    <xf numFmtId="0" fontId="37" fillId="2" borderId="49" xfId="0" applyFont="1" applyFill="1" applyBorder="1" applyAlignment="1">
      <alignment horizontal="center" vertical="center" wrapText="1" readingOrder="1"/>
    </xf>
    <xf numFmtId="0" fontId="37" fillId="2" borderId="31" xfId="0" applyFont="1" applyFill="1" applyBorder="1" applyAlignment="1">
      <alignment horizontal="center" vertical="center" wrapText="1" readingOrder="1"/>
    </xf>
    <xf numFmtId="0" fontId="37" fillId="2" borderId="32" xfId="0" applyFont="1" applyFill="1" applyBorder="1" applyAlignment="1">
      <alignment horizontal="center" vertical="center" wrapText="1" readingOrder="1"/>
    </xf>
    <xf numFmtId="0" fontId="39" fillId="0" borderId="3" xfId="0" applyFont="1" applyBorder="1" applyAlignment="1">
      <alignment horizontal="left" vertical="center" wrapText="1" readingOrder="1"/>
    </xf>
    <xf numFmtId="0" fontId="39" fillId="0" borderId="4" xfId="0" applyFont="1" applyBorder="1" applyAlignment="1">
      <alignment horizontal="left" vertical="center" wrapText="1" readingOrder="1"/>
    </xf>
    <xf numFmtId="0" fontId="39" fillId="0" borderId="5" xfId="0" applyFont="1" applyBorder="1" applyAlignment="1">
      <alignment horizontal="left" vertical="center" wrapText="1" readingOrder="1"/>
    </xf>
    <xf numFmtId="0" fontId="37" fillId="0" borderId="53" xfId="0" applyFont="1" applyBorder="1" applyAlignment="1">
      <alignment horizontal="left" vertical="center" wrapText="1" readingOrder="1"/>
    </xf>
    <xf numFmtId="0" fontId="37" fillId="0" borderId="39" xfId="0" applyFont="1" applyBorder="1" applyAlignment="1">
      <alignment horizontal="left" vertical="center" wrapText="1" readingOrder="1"/>
    </xf>
    <xf numFmtId="0" fontId="37" fillId="0" borderId="53" xfId="0" applyFont="1" applyBorder="1" applyAlignment="1">
      <alignment horizontal="center" vertical="center" wrapText="1" readingOrder="1"/>
    </xf>
    <xf numFmtId="0" fontId="37" fillId="0" borderId="39" xfId="0" applyFont="1" applyBorder="1" applyAlignment="1">
      <alignment horizontal="center" vertical="center" wrapText="1" readingOrder="1"/>
    </xf>
    <xf numFmtId="0" fontId="37" fillId="0" borderId="40" xfId="0" applyFont="1" applyBorder="1" applyAlignment="1">
      <alignment horizontal="center" vertical="center" wrapText="1" readingOrder="1"/>
    </xf>
    <xf numFmtId="0" fontId="50" fillId="0" borderId="0" xfId="0" applyFont="1" applyAlignment="1">
      <alignment horizontal="center" vertical="center"/>
    </xf>
    <xf numFmtId="0" fontId="2" fillId="9" borderId="57" xfId="0" applyFont="1" applyFill="1" applyBorder="1" applyAlignment="1">
      <alignment horizontal="center" vertical="center" textRotation="90" wrapText="1"/>
    </xf>
    <xf numFmtId="0" fontId="2" fillId="9" borderId="58" xfId="0" applyFont="1" applyFill="1" applyBorder="1" applyAlignment="1">
      <alignment horizontal="center" vertical="center" textRotation="90" wrapText="1"/>
    </xf>
    <xf numFmtId="0" fontId="2" fillId="9" borderId="59" xfId="0" applyFont="1" applyFill="1" applyBorder="1" applyAlignment="1">
      <alignment horizontal="center" vertical="center" textRotation="90" wrapText="1"/>
    </xf>
    <xf numFmtId="0" fontId="38" fillId="0" borderId="86" xfId="0" applyFont="1" applyBorder="1" applyAlignment="1">
      <alignment horizontal="center" vertical="center" wrapText="1"/>
    </xf>
    <xf numFmtId="0" fontId="38" fillId="0" borderId="87" xfId="0" applyFont="1" applyBorder="1" applyAlignment="1">
      <alignment horizontal="center" vertical="center"/>
    </xf>
    <xf numFmtId="0" fontId="46" fillId="2" borderId="64" xfId="0" applyFont="1" applyFill="1" applyBorder="1" applyAlignment="1">
      <alignment horizontal="center" vertical="center" wrapText="1"/>
    </xf>
    <xf numFmtId="0" fontId="46" fillId="2" borderId="71" xfId="0" applyFont="1" applyFill="1" applyBorder="1" applyAlignment="1">
      <alignment horizontal="center" vertical="center" wrapText="1"/>
    </xf>
    <xf numFmtId="0" fontId="45" fillId="9" borderId="20" xfId="0" applyFont="1" applyFill="1" applyBorder="1" applyAlignment="1">
      <alignment horizontal="center" vertical="center" wrapText="1" readingOrder="1"/>
    </xf>
    <xf numFmtId="0" fontId="48" fillId="2" borderId="66" xfId="0" applyFont="1" applyFill="1" applyBorder="1" applyAlignment="1">
      <alignment horizontal="left" vertical="center" wrapText="1"/>
    </xf>
    <xf numFmtId="0" fontId="82" fillId="0" borderId="0" xfId="5" applyFont="1" applyAlignment="1">
      <alignment horizontal="center"/>
    </xf>
    <xf numFmtId="0" fontId="82" fillId="0" borderId="0" xfId="5" applyFont="1" applyAlignment="1">
      <alignment horizontal="center" vertical="center"/>
    </xf>
    <xf numFmtId="0" fontId="30" fillId="8" borderId="88" xfId="0" applyFont="1" applyFill="1" applyBorder="1" applyAlignment="1">
      <alignment horizontal="center" vertical="center" wrapText="1"/>
    </xf>
    <xf numFmtId="0" fontId="72" fillId="10" borderId="89" xfId="0" applyFont="1" applyFill="1" applyBorder="1" applyAlignment="1">
      <alignment horizontal="left" vertical="center" wrapText="1" readingOrder="1"/>
    </xf>
    <xf numFmtId="0" fontId="73" fillId="0" borderId="89" xfId="0" applyFont="1" applyBorder="1" applyAlignment="1">
      <alignment horizontal="left" vertical="center" wrapText="1" readingOrder="1"/>
    </xf>
    <xf numFmtId="0" fontId="73" fillId="0" borderId="89" xfId="0" applyFont="1" applyBorder="1" applyAlignment="1">
      <alignment horizontal="center" vertical="center" wrapText="1" readingOrder="1"/>
    </xf>
    <xf numFmtId="0" fontId="16" fillId="8" borderId="89" xfId="0" applyFont="1" applyFill="1" applyBorder="1" applyAlignment="1">
      <alignment horizontal="center" vertical="center" wrapText="1" readingOrder="1"/>
    </xf>
    <xf numFmtId="0" fontId="72" fillId="9" borderId="89" xfId="0" applyFont="1" applyFill="1" applyBorder="1" applyAlignment="1">
      <alignment horizontal="center" vertical="center" wrapText="1" readingOrder="1"/>
    </xf>
    <xf numFmtId="0" fontId="16" fillId="9" borderId="89" xfId="0" applyFont="1" applyFill="1" applyBorder="1" applyAlignment="1">
      <alignment horizontal="left" vertical="center" wrapText="1" readingOrder="1"/>
    </xf>
    <xf numFmtId="0" fontId="9" fillId="0" borderId="89" xfId="0" applyFont="1" applyBorder="1" applyAlignment="1">
      <alignment horizontal="left" vertical="center" wrapText="1" readingOrder="1"/>
    </xf>
    <xf numFmtId="0" fontId="74" fillId="0" borderId="89" xfId="0" applyFont="1" applyBorder="1" applyAlignment="1">
      <alignment horizontal="center" vertical="center"/>
    </xf>
    <xf numFmtId="0" fontId="72" fillId="9" borderId="89" xfId="0" applyFont="1" applyFill="1" applyBorder="1" applyAlignment="1">
      <alignment horizontal="left" vertical="center" wrapText="1" readingOrder="1"/>
    </xf>
    <xf numFmtId="44" fontId="9" fillId="0" borderId="89" xfId="10" applyFont="1" applyFill="1" applyBorder="1" applyAlignment="1">
      <alignment horizontal="center" vertical="center"/>
    </xf>
    <xf numFmtId="0" fontId="72" fillId="9" borderId="89" xfId="0" applyFont="1" applyFill="1" applyBorder="1" applyAlignment="1">
      <alignment horizontal="left" vertical="center" readingOrder="1"/>
    </xf>
    <xf numFmtId="0" fontId="72" fillId="8" borderId="89" xfId="0" applyFont="1" applyFill="1" applyBorder="1" applyAlignment="1">
      <alignment horizontal="center" vertical="center" wrapText="1" readingOrder="1"/>
    </xf>
    <xf numFmtId="0" fontId="72" fillId="9" borderId="90" xfId="0" applyFont="1" applyFill="1" applyBorder="1" applyAlignment="1">
      <alignment horizontal="center" vertical="center" wrapText="1" readingOrder="1"/>
    </xf>
    <xf numFmtId="0" fontId="72" fillId="9" borderId="90" xfId="0" applyFont="1" applyFill="1" applyBorder="1" applyAlignment="1">
      <alignment horizontal="left" vertical="center" wrapText="1" readingOrder="1"/>
    </xf>
    <xf numFmtId="0" fontId="74" fillId="8" borderId="89" xfId="0" applyFont="1" applyFill="1" applyBorder="1" applyAlignment="1">
      <alignment horizontal="center" vertical="center" wrapText="1" readingOrder="1"/>
    </xf>
    <xf numFmtId="0" fontId="70" fillId="2" borderId="89" xfId="0" applyFont="1" applyFill="1" applyBorder="1" applyAlignment="1">
      <alignment horizontal="center" vertical="center" wrapText="1" readingOrder="1"/>
    </xf>
    <xf numFmtId="0" fontId="15" fillId="0" borderId="9" xfId="0" applyFont="1" applyBorder="1" applyAlignment="1">
      <alignment horizontal="center" vertical="center" wrapText="1"/>
    </xf>
    <xf numFmtId="0" fontId="81" fillId="0" borderId="9" xfId="12" applyFont="1" applyBorder="1" applyAlignment="1">
      <alignment horizontal="left" vertical="center" wrapText="1"/>
    </xf>
    <xf numFmtId="164" fontId="81" fillId="0" borderId="9" xfId="0" applyNumberFormat="1" applyFont="1" applyBorder="1" applyAlignment="1">
      <alignment horizontal="center" vertical="center" wrapText="1"/>
    </xf>
    <xf numFmtId="0" fontId="81" fillId="0" borderId="9" xfId="11" applyFont="1" applyBorder="1" applyAlignment="1">
      <alignment horizontal="center" vertical="center" wrapText="1"/>
    </xf>
    <xf numFmtId="0" fontId="15" fillId="0" borderId="9" xfId="0" applyFont="1" applyBorder="1" applyAlignment="1">
      <alignment horizontal="left" vertical="center" wrapText="1"/>
    </xf>
    <xf numFmtId="49" fontId="15" fillId="0" borderId="9" xfId="11" applyNumberFormat="1" applyFont="1" applyBorder="1" applyAlignment="1">
      <alignment horizontal="left" vertical="center" wrapText="1"/>
    </xf>
    <xf numFmtId="49" fontId="15" fillId="0" borderId="9" xfId="11" applyNumberFormat="1" applyFont="1" applyBorder="1" applyAlignment="1">
      <alignment horizontal="center" vertical="center" wrapText="1"/>
    </xf>
    <xf numFmtId="164" fontId="81" fillId="0" borderId="9" xfId="0" applyNumberFormat="1" applyFont="1" applyBorder="1" applyAlignment="1">
      <alignment horizontal="left" vertical="center" wrapText="1"/>
    </xf>
    <xf numFmtId="0" fontId="81" fillId="0" borderId="9" xfId="11" applyFont="1" applyBorder="1" applyAlignment="1">
      <alignment horizontal="left" vertical="center" wrapText="1"/>
    </xf>
    <xf numFmtId="0" fontId="17" fillId="8" borderId="91" xfId="0" applyFont="1" applyFill="1" applyBorder="1" applyAlignment="1">
      <alignment horizontal="center" vertical="center"/>
    </xf>
    <xf numFmtId="0" fontId="70" fillId="0" borderId="89" xfId="0" applyFont="1" applyBorder="1" applyAlignment="1">
      <alignment horizontal="center" vertical="center" wrapText="1"/>
    </xf>
    <xf numFmtId="9" fontId="70" fillId="2" borderId="89" xfId="2" applyFont="1" applyFill="1" applyBorder="1" applyAlignment="1">
      <alignment horizontal="center" vertical="center" wrapText="1"/>
    </xf>
    <xf numFmtId="0" fontId="70" fillId="0" borderId="89" xfId="0" applyFont="1" applyBorder="1" applyAlignment="1">
      <alignment horizontal="center" vertical="center"/>
    </xf>
    <xf numFmtId="0" fontId="17" fillId="8" borderId="89" xfId="0" applyFont="1" applyFill="1" applyBorder="1" applyAlignment="1">
      <alignment horizontal="center" vertical="center"/>
    </xf>
    <xf numFmtId="0" fontId="70" fillId="0" borderId="89" xfId="0" applyFont="1" applyBorder="1" applyAlignment="1">
      <alignment horizontal="left" vertical="center"/>
    </xf>
    <xf numFmtId="0" fontId="70" fillId="0" borderId="89" xfId="0" applyFont="1" applyBorder="1" applyAlignment="1">
      <alignment horizontal="left" vertical="center" wrapText="1"/>
    </xf>
    <xf numFmtId="0" fontId="70" fillId="0" borderId="90" xfId="0" applyFont="1" applyBorder="1" applyAlignment="1">
      <alignment horizontal="center" vertical="center" wrapText="1"/>
    </xf>
    <xf numFmtId="9" fontId="70" fillId="2" borderId="90" xfId="2" applyFont="1" applyFill="1" applyBorder="1" applyAlignment="1">
      <alignment horizontal="center" vertical="center" wrapText="1"/>
    </xf>
    <xf numFmtId="0" fontId="70" fillId="0" borderId="90" xfId="0" applyFont="1" applyBorder="1" applyAlignment="1">
      <alignment horizontal="left" vertical="center"/>
    </xf>
    <xf numFmtId="0" fontId="74" fillId="8" borderId="9" xfId="0" applyFont="1" applyFill="1" applyBorder="1" applyAlignment="1">
      <alignment horizontal="center" vertical="center"/>
    </xf>
    <xf numFmtId="0" fontId="74" fillId="9" borderId="9" xfId="0" applyFont="1" applyFill="1" applyBorder="1" applyAlignment="1">
      <alignment horizontal="center" vertical="center" textRotation="90" wrapText="1"/>
    </xf>
    <xf numFmtId="0" fontId="17" fillId="9" borderId="9" xfId="0" applyFont="1" applyFill="1" applyBorder="1" applyAlignment="1">
      <alignment horizontal="center" vertical="center"/>
    </xf>
    <xf numFmtId="0" fontId="73" fillId="0" borderId="9" xfId="0" applyFont="1" applyBorder="1" applyAlignment="1">
      <alignment horizontal="left" vertical="center" wrapText="1" readingOrder="1"/>
    </xf>
    <xf numFmtId="0" fontId="70" fillId="9" borderId="9" xfId="0" applyFont="1" applyFill="1" applyBorder="1" applyAlignment="1">
      <alignment horizontal="center" vertical="center" wrapText="1"/>
    </xf>
    <xf numFmtId="0" fontId="70" fillId="0" borderId="9" xfId="0" applyFont="1" applyBorder="1" applyAlignment="1">
      <alignment horizontal="center" vertical="center" wrapText="1"/>
    </xf>
    <xf numFmtId="3" fontId="70" fillId="9" borderId="9" xfId="0" applyNumberFormat="1" applyFont="1" applyFill="1" applyBorder="1" applyAlignment="1">
      <alignment horizontal="center" vertical="center" wrapText="1"/>
    </xf>
    <xf numFmtId="0" fontId="74" fillId="0" borderId="9" xfId="0" applyFont="1" applyBorder="1" applyAlignment="1">
      <alignment horizontal="right" vertical="center"/>
    </xf>
    <xf numFmtId="0" fontId="74" fillId="9" borderId="9" xfId="0" applyFont="1" applyFill="1" applyBorder="1" applyAlignment="1">
      <alignment horizontal="center" vertical="center"/>
    </xf>
    <xf numFmtId="0" fontId="74" fillId="9" borderId="9" xfId="0" applyFont="1" applyFill="1" applyBorder="1" applyAlignment="1">
      <alignment horizontal="center" vertical="center" wrapText="1"/>
    </xf>
    <xf numFmtId="0" fontId="49" fillId="0" borderId="9" xfId="0" applyFont="1" applyBorder="1" applyAlignment="1">
      <alignment horizontal="right" vertical="center"/>
    </xf>
    <xf numFmtId="0" fontId="84" fillId="0" borderId="0" xfId="0" applyFont="1" applyAlignment="1">
      <alignment horizontal="left" vertical="center"/>
    </xf>
  </cellXfs>
  <cellStyles count="21">
    <cellStyle name="Millares" xfId="1" builtinId="3"/>
    <cellStyle name="Millares 2" xfId="6" xr:uid="{00000000-0005-0000-0000-000001000000}"/>
    <cellStyle name="Millares 2 2" xfId="8" xr:uid="{00000000-0005-0000-0000-000002000000}"/>
    <cellStyle name="Millares 2 3" xfId="13" xr:uid="{00000000-0005-0000-0000-000003000000}"/>
    <cellStyle name="Millares 3" xfId="9" xr:uid="{00000000-0005-0000-0000-000004000000}"/>
    <cellStyle name="Millares 3 2" xfId="16" xr:uid="{00000000-0005-0000-0000-000005000000}"/>
    <cellStyle name="Moneda" xfId="4" builtinId="4"/>
    <cellStyle name="Moneda 2" xfId="7" xr:uid="{00000000-0005-0000-0000-000007000000}"/>
    <cellStyle name="Moneda 2 2" xfId="14" xr:uid="{00000000-0005-0000-0000-000008000000}"/>
    <cellStyle name="Moneda 3" xfId="10" xr:uid="{00000000-0005-0000-0000-000009000000}"/>
    <cellStyle name="Moneda 3 2" xfId="20" xr:uid="{00000000-0005-0000-0000-00000A000000}"/>
    <cellStyle name="Moneda 4" xfId="15" xr:uid="{00000000-0005-0000-0000-00000B000000}"/>
    <cellStyle name="Normal" xfId="0" builtinId="0"/>
    <cellStyle name="Normal 2" xfId="17" xr:uid="{00000000-0005-0000-0000-00000D000000}"/>
    <cellStyle name="Normal 2 5" xfId="11" xr:uid="{00000000-0005-0000-0000-00000E000000}"/>
    <cellStyle name="Normal 3" xfId="18" xr:uid="{00000000-0005-0000-0000-00000F000000}"/>
    <cellStyle name="Normal 4" xfId="3" xr:uid="{00000000-0005-0000-0000-000010000000}"/>
    <cellStyle name="Normal 5" xfId="12" xr:uid="{00000000-0005-0000-0000-000011000000}"/>
    <cellStyle name="Normal 6" xfId="19" xr:uid="{00000000-0005-0000-0000-000012000000}"/>
    <cellStyle name="Normal 6 5" xfId="5" xr:uid="{00000000-0005-0000-0000-000013000000}"/>
    <cellStyle name="Porcentaje" xfId="2" builtinId="5"/>
  </cellStyles>
  <dxfs count="0"/>
  <tableStyles count="0" defaultTableStyle="TableStyleMedium9" defaultPivotStyle="PivotStyleLight16"/>
  <colors>
    <mruColors>
      <color rgb="FFFFEFFC"/>
      <color rgb="FFEEB5F1"/>
      <color rgb="FFFEDAF7"/>
      <color rgb="FFFBDDF5"/>
      <color rgb="FFFAD6F2"/>
      <color rgb="FFF9D5F1"/>
      <color rgb="FFF2C4F4"/>
      <color rgb="FFFBDFD3"/>
      <color rgb="FFF5B983"/>
      <color rgb="FF82F6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iagrams/colors1.xml><?xml version="1.0" encoding="utf-8"?>
<dgm:colorsDef xmlns:dgm="http://schemas.openxmlformats.org/drawingml/2006/diagram" xmlns:a="http://schemas.openxmlformats.org/drawingml/2006/main" uniqueId="urn:microsoft.com/office/officeart/2005/8/colors/colorful3">
  <dgm:title val=""/>
  <dgm:desc val=""/>
  <dgm:catLst>
    <dgm:cat type="colorful" pri="10300"/>
  </dgm:catLst>
  <dgm:styleLbl name="node0">
    <dgm:fillClrLst meth="repeat">
      <a:schemeClr val="accent2"/>
    </dgm:fillClrLst>
    <dgm:linClrLst meth="repeat">
      <a:schemeClr val="lt1"/>
    </dgm:linClrLst>
    <dgm:effectClrLst/>
    <dgm:txLinClrLst/>
    <dgm:txFillClrLst/>
    <dgm:txEffectClrLst/>
  </dgm:styleLbl>
  <dgm:styleLbl name="node1">
    <dgm:fillClrLst>
      <a:schemeClr val="accent3"/>
      <a:schemeClr val="accent4"/>
    </dgm:fillClrLst>
    <dgm:linClrLst meth="repeat">
      <a:schemeClr val="lt1"/>
    </dgm:linClrLst>
    <dgm:effectClrLst/>
    <dgm:txLinClrLst/>
    <dgm:txFillClrLst/>
    <dgm:txEffectClrLst/>
  </dgm:styleLbl>
  <dgm:styleLbl name="alignNode1">
    <dgm:fillClrLst>
      <a:schemeClr val="accent3"/>
      <a:schemeClr val="accent4"/>
    </dgm:fillClrLst>
    <dgm:linClrLst>
      <a:schemeClr val="accent3"/>
      <a:schemeClr val="accent4"/>
    </dgm:linClrLst>
    <dgm:effectClrLst/>
    <dgm:txLinClrLst/>
    <dgm:txFillClrLst/>
    <dgm:txEffectClrLst/>
  </dgm:styleLbl>
  <dgm:styleLbl name="lnNode1">
    <dgm:fillClrLst>
      <a:schemeClr val="accent3"/>
      <a:schemeClr val="accent4"/>
    </dgm:fillClrLst>
    <dgm:linClrLst meth="repeat">
      <a:schemeClr val="lt1"/>
    </dgm:linClrLst>
    <dgm:effectClrLst/>
    <dgm:txLinClrLst/>
    <dgm:txFillClrLst/>
    <dgm:txEffectClrLst/>
  </dgm:styleLbl>
  <dgm:styleLbl name="vennNode1">
    <dgm:fillClrLst>
      <a:schemeClr val="accent3">
        <a:alpha val="50000"/>
      </a:schemeClr>
      <a:schemeClr val="accent4">
        <a:alpha val="50000"/>
      </a:schemeClr>
    </dgm:fillClrLst>
    <dgm:linClrLst meth="repeat">
      <a:schemeClr val="lt1"/>
    </dgm:linClrLst>
    <dgm:effectClrLst/>
    <dgm:txLinClrLst/>
    <dgm:txFillClrLst/>
    <dgm:txEffectClrLst/>
  </dgm:styleLbl>
  <dgm:styleLbl name="node2">
    <dgm:fillClrLst>
      <a:schemeClr val="accent4"/>
    </dgm:fillClrLst>
    <dgm:linClrLst meth="repeat">
      <a:schemeClr val="lt1"/>
    </dgm:linClrLst>
    <dgm:effectClrLst/>
    <dgm:txLinClrLst/>
    <dgm:txFillClrLst/>
    <dgm:txEffectClrLst/>
  </dgm:styleLbl>
  <dgm:styleLbl name="node3">
    <dgm:fillClrLst>
      <a:schemeClr val="accent5"/>
    </dgm:fillClrLst>
    <dgm:linClrLst meth="repeat">
      <a:schemeClr val="lt1"/>
    </dgm:linClrLst>
    <dgm:effectClrLst/>
    <dgm:txLinClrLst/>
    <dgm:txFillClrLst/>
    <dgm:txEffectClrLst/>
  </dgm:styleLbl>
  <dgm:styleLbl name="node4">
    <dgm:fillClrLst>
      <a:schemeClr val="accent6"/>
    </dgm:fillClrLst>
    <dgm:linClrLst meth="repeat">
      <a:schemeClr val="lt1"/>
    </dgm:linClrLst>
    <dgm:effectClrLst/>
    <dgm:txLinClrLst/>
    <dgm:txFillClrLst/>
    <dgm:txEffectClrLst/>
  </dgm:styleLbl>
  <dgm:styleLbl name="fgImgPlace1">
    <dgm:fillClrLst>
      <a:schemeClr val="accent3">
        <a:tint val="50000"/>
      </a:schemeClr>
      <a:schemeClr val="accent4">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3"/>
      <a:schemeClr val="accent4"/>
    </dgm:fillClrLst>
    <dgm:linClrLst meth="repeat">
      <a:schemeClr val="lt1"/>
    </dgm:linClrLst>
    <dgm:effectClrLst/>
    <dgm:txLinClrLst/>
    <dgm:txFillClrLst/>
    <dgm:txEffectClrLst/>
  </dgm:styleLbl>
  <dgm:styleLbl name="fgSibTrans2D1">
    <dgm:fillClrLst>
      <a:schemeClr val="accent3"/>
      <a:schemeClr val="accent4"/>
    </dgm:fillClrLst>
    <dgm:linClrLst meth="repeat">
      <a:schemeClr val="lt1"/>
    </dgm:linClrLst>
    <dgm:effectClrLst/>
    <dgm:txLinClrLst/>
    <dgm:txFillClrLst meth="repeat">
      <a:schemeClr val="lt1"/>
    </dgm:txFillClrLst>
    <dgm:txEffectClrLst/>
  </dgm:styleLbl>
  <dgm:styleLbl name="bgSibTrans2D1">
    <dgm:fillClrLst>
      <a:schemeClr val="accent3"/>
      <a:schemeClr val="accent4"/>
    </dgm:fillClrLst>
    <dgm:linClrLst meth="repeat">
      <a:schemeClr val="lt1"/>
    </dgm:linClrLst>
    <dgm:effectClrLst/>
    <dgm:txLinClrLst/>
    <dgm:txFillClrLst meth="repeat">
      <a:schemeClr val="lt1"/>
    </dgm:txFillClrLst>
    <dgm:txEffectClrLst/>
  </dgm:styleLbl>
  <dgm:styleLbl name="sibTrans1D1">
    <dgm:fillClrLst/>
    <dgm:linClrLst>
      <a:schemeClr val="accent3"/>
      <a:schemeClr val="accent4"/>
    </dgm:linClrLst>
    <dgm:effectClrLst/>
    <dgm:txLinClrLst/>
    <dgm:txFillClrLst meth="repeat">
      <a:schemeClr val="tx1"/>
    </dgm:txFillClrLst>
    <dgm:txEffectClrLst/>
  </dgm:styleLbl>
  <dgm:styleLbl name="callout">
    <dgm:fillClrLst meth="repeat">
      <a:schemeClr val="accent3"/>
    </dgm:fillClrLst>
    <dgm:linClrLst meth="repeat">
      <a:schemeClr val="accent3">
        <a:tint val="50000"/>
      </a:schemeClr>
    </dgm:linClrLst>
    <dgm:effectClrLst/>
    <dgm:txLinClrLst/>
    <dgm:txFillClrLst meth="repeat">
      <a:schemeClr val="tx1"/>
    </dgm:txFillClrLst>
    <dgm:txEffectClrLst/>
  </dgm:styleLbl>
  <dgm:styleLbl name="asst0">
    <dgm:fillClrLst meth="repeat">
      <a:schemeClr val="accent3"/>
    </dgm:fillClrLst>
    <dgm:linClrLst meth="repeat">
      <a:schemeClr val="lt1">
        <a:shade val="80000"/>
      </a:schemeClr>
    </dgm:linClrLst>
    <dgm:effectClrLst/>
    <dgm:txLinClrLst/>
    <dgm:txFillClrLst/>
    <dgm:txEffectClrLst/>
  </dgm:styleLbl>
  <dgm:styleLbl name="asst1">
    <dgm:fillClrLst meth="repeat">
      <a:schemeClr val="accent4"/>
    </dgm:fillClrLst>
    <dgm:linClrLst meth="repeat">
      <a:schemeClr val="lt1">
        <a:shade val="80000"/>
      </a:schemeClr>
    </dgm:linClrLst>
    <dgm:effectClrLst/>
    <dgm:txLinClrLst/>
    <dgm:txFillClrLst/>
    <dgm:txEffectClrLst/>
  </dgm:styleLbl>
  <dgm:styleLbl name="asst2">
    <dgm:fillClrLst>
      <a:schemeClr val="accent5"/>
    </dgm:fillClrLst>
    <dgm:linClrLst meth="repeat">
      <a:schemeClr val="lt1"/>
    </dgm:linClrLst>
    <dgm:effectClrLst/>
    <dgm:txLinClrLst/>
    <dgm:txFillClrLst/>
    <dgm:txEffectClrLst/>
  </dgm:styleLbl>
  <dgm:styleLbl name="asst3">
    <dgm:fillClrLst>
      <a:schemeClr val="accent6"/>
    </dgm:fillClrLst>
    <dgm:linClrLst meth="repeat">
      <a:schemeClr val="lt1"/>
    </dgm:linClrLst>
    <dgm:effectClrLst/>
    <dgm:txLinClrLst/>
    <dgm:txFillClrLst/>
    <dgm:txEffectClrLst/>
  </dgm:styleLbl>
  <dgm:styleLbl name="asst4">
    <dgm:fillClrLst>
      <a:schemeClr val="accent1"/>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3"/>
    </dgm:fillClrLst>
    <dgm:linClrLst meth="repeat">
      <a:schemeClr val="accent3"/>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4"/>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5"/>
    </dgm:linClrLst>
    <dgm:effectClrLst/>
    <dgm:txLinClrLst/>
    <dgm:txFillClrLst meth="repeat">
      <a:schemeClr val="tx1"/>
    </dgm:txFillClrLst>
    <dgm:txEffectClrLst/>
  </dgm:styleLbl>
  <dgm:styleLbl name="parChTrans1D4">
    <dgm:fillClrLst meth="repeat">
      <a:schemeClr val="accent6">
        <a:tint val="50000"/>
      </a:schemeClr>
    </dgm:fillClrLst>
    <dgm:linClrLst meth="repeat">
      <a:schemeClr val="accent6"/>
    </dgm:linClrLst>
    <dgm:effectClrLst/>
    <dgm:txLinClrLst/>
    <dgm:txFillClrLst meth="repeat">
      <a:schemeClr val="tx1"/>
    </dgm:txFillClrLst>
    <dgm:txEffectClrLst/>
  </dgm:styleLbl>
  <dgm:styleLbl name="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con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align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solidFgAcc1">
    <dgm:fillClrLst meth="repeat">
      <a:schemeClr val="lt1"/>
    </dgm:fillClrLst>
    <dgm:linClrLst>
      <a:schemeClr val="accent3"/>
      <a:schemeClr val="accent4"/>
    </dgm:linClrLst>
    <dgm:effectClrLst/>
    <dgm:txLinClrLst/>
    <dgm:txFillClrLst meth="repeat">
      <a:schemeClr val="dk1"/>
    </dgm:txFillClrLst>
    <dgm:txEffectClrLst/>
  </dgm:styleLbl>
  <dgm:styleLbl name="solidAlignAcc1">
    <dgm:fillClrLst meth="repeat">
      <a:schemeClr val="lt1"/>
    </dgm:fillClrLst>
    <dgm:linClrLst>
      <a:schemeClr val="accent3"/>
      <a:schemeClr val="accent4"/>
    </dgm:linClrLst>
    <dgm:effectClrLst/>
    <dgm:txLinClrLst/>
    <dgm:txFillClrLst meth="repeat">
      <a:schemeClr val="dk1"/>
    </dgm:txFillClrLst>
    <dgm:txEffectClrLst/>
  </dgm:styleLbl>
  <dgm:styleLbl name="solidBgAcc1">
    <dgm:fillClrLst meth="repeat">
      <a:schemeClr val="lt1"/>
    </dgm:fillClrLst>
    <dgm:linClrLst>
      <a:schemeClr val="accent3"/>
      <a:schemeClr val="accent4"/>
    </dgm:linClrLst>
    <dgm:effectClrLst/>
    <dgm:txLinClrLst/>
    <dgm:txFillClrLst meth="repeat">
      <a:schemeClr val="dk1"/>
    </dgm:txFillClrLst>
    <dgm:txEffectClrLst/>
  </dgm:styleLbl>
  <dgm:styleLbl name="f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align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b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2"/>
    </dgm:linClrLst>
    <dgm:effectClrLst/>
    <dgm:txLinClrLst/>
    <dgm:txFillClrLst meth="repeat">
      <a:schemeClr val="dk1"/>
    </dgm:txFillClrLst>
    <dgm:txEffectClrLst/>
  </dgm:styleLbl>
  <dgm:styleLbl name="fgAcc2">
    <dgm:fillClrLst meth="repeat">
      <a:schemeClr val="lt1">
        <a:alpha val="90000"/>
      </a:schemeClr>
    </dgm:fillClrLst>
    <dgm:linClrLst>
      <a:schemeClr val="accent4"/>
    </dgm:linClrLst>
    <dgm:effectClrLst/>
    <dgm:txLinClrLst/>
    <dgm:txFillClrLst meth="repeat">
      <a:schemeClr val="dk1"/>
    </dgm:txFillClrLst>
    <dgm:txEffectClrLst/>
  </dgm:styleLbl>
  <dgm:styleLbl name="fgAcc3">
    <dgm:fillClrLst meth="repeat">
      <a:schemeClr val="lt1">
        <a:alpha val="90000"/>
      </a:schemeClr>
    </dgm:fillClrLst>
    <dgm:linClrLst>
      <a:schemeClr val="accent5"/>
    </dgm:linClrLst>
    <dgm:effectClrLst/>
    <dgm:txLinClrLst/>
    <dgm:txFillClrLst meth="repeat">
      <a:schemeClr val="dk1"/>
    </dgm:txFillClrLst>
    <dgm:txEffectClrLst/>
  </dgm:styleLbl>
  <dgm:styleLbl name="fgAcc4">
    <dgm:fillClrLst meth="repeat">
      <a:schemeClr val="lt1">
        <a:alpha val="90000"/>
      </a:schemeClr>
    </dgm:fillClrLst>
    <dgm:linClrLst>
      <a:schemeClr val="accent6"/>
    </dgm:linClrLst>
    <dgm:effectClrLst/>
    <dgm:txLinClrLst/>
    <dgm:txFillClrLst meth="repeat">
      <a:schemeClr val="dk1"/>
    </dgm:txFillClrLst>
    <dgm:txEffectClrLst/>
  </dgm:styleLbl>
  <dgm:styleLbl name="bgShp">
    <dgm:fillClrLst meth="repeat">
      <a:schemeClr val="accent3">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3">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3"/>
    </dgm:linClrLst>
    <dgm:effectClrLst/>
    <dgm:txLinClrLst/>
    <dgm:txFillClrLst meth="repeat">
      <a:schemeClr val="lt1"/>
    </dgm:txFillClrLst>
    <dgm:txEffectClrLst/>
  </dgm:styleLbl>
  <dgm:styleLbl name="fgShp">
    <dgm:fillClrLst meth="repeat">
      <a:schemeClr val="accent3">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colorful2">
  <dgm:title val=""/>
  <dgm:desc val=""/>
  <dgm:catLst>
    <dgm:cat type="colorful" pri="10200"/>
  </dgm:catLst>
  <dgm:styleLbl name="node0">
    <dgm:fillClrLst meth="repeat">
      <a:schemeClr val="accent1"/>
    </dgm:fillClrLst>
    <dgm:linClrLst meth="repeat">
      <a:schemeClr val="lt1"/>
    </dgm:linClrLst>
    <dgm:effectClrLst/>
    <dgm:txLinClrLst/>
    <dgm:txFillClrLst/>
    <dgm:txEffectClrLst/>
  </dgm:styleLbl>
  <dgm:styleLbl name="node1">
    <dgm:fillClrLst>
      <a:schemeClr val="accent2"/>
      <a:schemeClr val="accent3"/>
    </dgm:fillClrLst>
    <dgm:linClrLst meth="repeat">
      <a:schemeClr val="lt1"/>
    </dgm:linClrLst>
    <dgm:effectClrLst/>
    <dgm:txLinClrLst/>
    <dgm:txFillClrLst/>
    <dgm:txEffectClrLst/>
  </dgm:styleLbl>
  <dgm:styleLbl name="alignNode1">
    <dgm:fillClrLst>
      <a:schemeClr val="accent2"/>
      <a:schemeClr val="accent3"/>
    </dgm:fillClrLst>
    <dgm:linClrLst>
      <a:schemeClr val="accent2"/>
      <a:schemeClr val="accent3"/>
    </dgm:linClrLst>
    <dgm:effectClrLst/>
    <dgm:txLinClrLst/>
    <dgm:txFillClrLst/>
    <dgm:txEffectClrLst/>
  </dgm:styleLbl>
  <dgm:styleLbl name="lnNode1">
    <dgm:fillClrLst>
      <a:schemeClr val="accent2"/>
      <a:schemeClr val="accent3"/>
    </dgm:fillClrLst>
    <dgm:linClrLst meth="repeat">
      <a:schemeClr val="lt1"/>
    </dgm:linClrLst>
    <dgm:effectClrLst/>
    <dgm:txLinClrLst/>
    <dgm:txFillClrLst/>
    <dgm:txEffectClrLst/>
  </dgm:styleLbl>
  <dgm:styleLbl name="vennNode1">
    <dgm:fillClrLst>
      <a:schemeClr val="accent2">
        <a:alpha val="50000"/>
      </a:schemeClr>
      <a:schemeClr val="accent3">
        <a:alpha val="50000"/>
      </a:schemeClr>
    </dgm:fillClrLst>
    <dgm:linClrLst meth="repeat">
      <a:schemeClr val="lt1"/>
    </dgm:linClrLst>
    <dgm:effectClrLst/>
    <dgm:txLinClrLst/>
    <dgm:txFillClrLst/>
    <dgm:txEffectClrLst/>
  </dgm:styleLbl>
  <dgm:styleLbl name="node2">
    <dgm:fillClrLst>
      <a:schemeClr val="accent3"/>
    </dgm:fillClrLst>
    <dgm:linClrLst meth="repeat">
      <a:schemeClr val="lt1"/>
    </dgm:linClrLst>
    <dgm:effectClrLst/>
    <dgm:txLinClrLst/>
    <dgm:txFillClrLst/>
    <dgm:txEffectClrLst/>
  </dgm:styleLbl>
  <dgm:styleLbl name="node3">
    <dgm:fillClrLst>
      <a:schemeClr val="accent4"/>
    </dgm:fillClrLst>
    <dgm:linClrLst meth="repeat">
      <a:schemeClr val="lt1"/>
    </dgm:linClrLst>
    <dgm:effectClrLst/>
    <dgm:txLinClrLst/>
    <dgm:txFillClrLst/>
    <dgm:txEffectClrLst/>
  </dgm:styleLbl>
  <dgm:styleLbl name="node4">
    <dgm:fillClrLst>
      <a:schemeClr val="accent5"/>
    </dgm:fillClrLst>
    <dgm:linClrLst meth="repeat">
      <a:schemeClr val="lt1"/>
    </dgm:linClrLst>
    <dgm:effectClrLst/>
    <dgm:txLinClrLst/>
    <dgm:txFillClrLst/>
    <dgm:txEffectClrLst/>
  </dgm:styleLbl>
  <dgm:styleLbl name="fgImgPlace1">
    <dgm:fillClrLst>
      <a:schemeClr val="accent2">
        <a:tint val="50000"/>
      </a:schemeClr>
      <a:schemeClr val="accent3">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2">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2">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2"/>
      <a:schemeClr val="accent3"/>
    </dgm:fillClrLst>
    <dgm:linClrLst meth="repeat">
      <a:schemeClr val="lt1"/>
    </dgm:linClrLst>
    <dgm:effectClrLst/>
    <dgm:txLinClrLst/>
    <dgm:txFillClrLst/>
    <dgm:txEffectClrLst/>
  </dgm:styleLbl>
  <dgm:styleLbl name="fgSibTrans2D1">
    <dgm:fillClrLst>
      <a:schemeClr val="accent2"/>
      <a:schemeClr val="accent3"/>
    </dgm:fillClrLst>
    <dgm:linClrLst meth="repeat">
      <a:schemeClr val="lt1"/>
    </dgm:linClrLst>
    <dgm:effectClrLst/>
    <dgm:txLinClrLst/>
    <dgm:txFillClrLst meth="repeat">
      <a:schemeClr val="lt1"/>
    </dgm:txFillClrLst>
    <dgm:txEffectClrLst/>
  </dgm:styleLbl>
  <dgm:styleLbl name="bgSibTrans2D1">
    <dgm:fillClrLst>
      <a:schemeClr val="accent2"/>
      <a:schemeClr val="accent3"/>
    </dgm:fillClrLst>
    <dgm:linClrLst meth="repeat">
      <a:schemeClr val="lt1"/>
    </dgm:linClrLst>
    <dgm:effectClrLst/>
    <dgm:txLinClrLst/>
    <dgm:txFillClrLst meth="repeat">
      <a:schemeClr val="lt1"/>
    </dgm:txFillClrLst>
    <dgm:txEffectClrLst/>
  </dgm:styleLbl>
  <dgm:styleLbl name="sibTrans1D1">
    <dgm:fillClrLst/>
    <dgm:linClrLst>
      <a:schemeClr val="accent2"/>
      <a:schemeClr val="accent3"/>
    </dgm:linClrLst>
    <dgm:effectClrLst/>
    <dgm:txLinClrLst/>
    <dgm:txFillClrLst meth="repeat">
      <a:schemeClr val="tx1"/>
    </dgm:txFillClrLst>
    <dgm:txEffectClrLst/>
  </dgm:styleLbl>
  <dgm:styleLbl name="callout">
    <dgm:fillClrLst meth="repeat">
      <a:schemeClr val="accent2"/>
    </dgm:fillClrLst>
    <dgm:linClrLst meth="repeat">
      <a:schemeClr val="accent2">
        <a:tint val="50000"/>
      </a:schemeClr>
    </dgm:linClrLst>
    <dgm:effectClrLst/>
    <dgm:txLinClrLst/>
    <dgm:txFillClrLst meth="repeat">
      <a:schemeClr val="tx1"/>
    </dgm:txFillClrLst>
    <dgm:txEffectClrLst/>
  </dgm:styleLbl>
  <dgm:styleLbl name="asst0">
    <dgm:fillClrLst meth="repeat">
      <a:schemeClr val="accent2"/>
    </dgm:fillClrLst>
    <dgm:linClrLst meth="repeat">
      <a:schemeClr val="lt1">
        <a:shade val="80000"/>
      </a:schemeClr>
    </dgm:linClrLst>
    <dgm:effectClrLst/>
    <dgm:txLinClrLst/>
    <dgm:txFillClrLst/>
    <dgm:txEffectClrLst/>
  </dgm:styleLbl>
  <dgm:styleLbl name="asst1">
    <dgm:fillClrLst meth="repeat">
      <a:schemeClr val="accent3"/>
    </dgm:fillClrLst>
    <dgm:linClrLst meth="repeat">
      <a:schemeClr val="lt1">
        <a:shade val="80000"/>
      </a:schemeClr>
    </dgm:linClrLst>
    <dgm:effectClrLst/>
    <dgm:txLinClrLst/>
    <dgm:txFillClrLst/>
    <dgm:txEffectClrLst/>
  </dgm:styleLbl>
  <dgm:styleLbl name="asst2">
    <dgm:fillClrLst>
      <a:schemeClr val="accent4"/>
    </dgm:fillClrLst>
    <dgm:linClrLst meth="repeat">
      <a:schemeClr val="lt1"/>
    </dgm:linClrLst>
    <dgm:effectClrLst/>
    <dgm:txLinClrLst/>
    <dgm:txFillClrLst/>
    <dgm:txEffectClrLst/>
  </dgm:styleLbl>
  <dgm:styleLbl name="asst3">
    <dgm:fillClrLst>
      <a:schemeClr val="accent5"/>
    </dgm:fillClrLst>
    <dgm:linClrLst meth="repeat">
      <a:schemeClr val="lt1"/>
    </dgm:linClrLst>
    <dgm:effectClrLst/>
    <dgm:txLinClrLst/>
    <dgm:txFillClrLst/>
    <dgm:txEffectClrLst/>
  </dgm:styleLbl>
  <dgm:styleLbl name="asst4">
    <dgm:fillClrLst>
      <a:schemeClr val="accent6"/>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2"/>
    </dgm:fillClrLst>
    <dgm:linClrLst meth="repeat">
      <a:schemeClr val="accent2"/>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3"/>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4"/>
    </dgm:linClrLst>
    <dgm:effectClrLst/>
    <dgm:txLinClrLst/>
    <dgm:txFillClrLst meth="repeat">
      <a:schemeClr val="tx1"/>
    </dgm:txFillClrLst>
    <dgm:txEffectClrLst/>
  </dgm:styleLbl>
  <dgm:styleLbl name="parChTrans1D4">
    <dgm:fillClrLst meth="repeat">
      <a:schemeClr val="accent2">
        <a:tint val="50000"/>
      </a:schemeClr>
    </dgm:fillClrLst>
    <dgm:linClrLst meth="repeat">
      <a:schemeClr val="accent5"/>
    </dgm:linClrLst>
    <dgm:effectClrLst/>
    <dgm:txLinClrLst/>
    <dgm:txFillClrLst meth="repeat">
      <a:schemeClr val="tx1"/>
    </dgm:txFillClrLst>
    <dgm:txEffectClrLst/>
  </dgm:styleLbl>
  <dgm:styleLbl name="f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conF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align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solidFgAcc1">
    <dgm:fillClrLst meth="repeat">
      <a:schemeClr val="lt1"/>
    </dgm:fillClrLst>
    <dgm:linClrLst>
      <a:schemeClr val="accent2"/>
      <a:schemeClr val="accent3"/>
    </dgm:linClrLst>
    <dgm:effectClrLst/>
    <dgm:txLinClrLst/>
    <dgm:txFillClrLst meth="repeat">
      <a:schemeClr val="dk1"/>
    </dgm:txFillClrLst>
    <dgm:txEffectClrLst/>
  </dgm:styleLbl>
  <dgm:styleLbl name="solidAlignAcc1">
    <dgm:fillClrLst meth="repeat">
      <a:schemeClr val="lt1"/>
    </dgm:fillClrLst>
    <dgm:linClrLst>
      <a:schemeClr val="accent2"/>
      <a:schemeClr val="accent3"/>
    </dgm:linClrLst>
    <dgm:effectClrLst/>
    <dgm:txLinClrLst/>
    <dgm:txFillClrLst meth="repeat">
      <a:schemeClr val="dk1"/>
    </dgm:txFillClrLst>
    <dgm:txEffectClrLst/>
  </dgm:styleLbl>
  <dgm:styleLbl name="solidBgAcc1">
    <dgm:fillClrLst meth="repeat">
      <a:schemeClr val="lt1"/>
    </dgm:fillClrLst>
    <dgm:linClrLst>
      <a:schemeClr val="accent2"/>
      <a:schemeClr val="accent3"/>
    </dgm:linClrLst>
    <dgm:effectClrLst/>
    <dgm:txLinClrLst/>
    <dgm:txFillClrLst meth="repeat">
      <a:schemeClr val="dk1"/>
    </dgm:txFillClrLst>
    <dgm:txEffectClrLst/>
  </dgm:styleLbl>
  <dgm:styleLbl name="fg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align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bg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1"/>
    </dgm:linClrLst>
    <dgm:effectClrLst/>
    <dgm:txLinClrLst/>
    <dgm:txFillClrLst meth="repeat">
      <a:schemeClr val="dk1"/>
    </dgm:txFillClrLst>
    <dgm:txEffectClrLst/>
  </dgm:styleLbl>
  <dgm:styleLbl name="fgAcc2">
    <dgm:fillClrLst meth="repeat">
      <a:schemeClr val="lt1">
        <a:alpha val="90000"/>
      </a:schemeClr>
    </dgm:fillClrLst>
    <dgm:linClrLst>
      <a:schemeClr val="accent3"/>
    </dgm:linClrLst>
    <dgm:effectClrLst/>
    <dgm:txLinClrLst/>
    <dgm:txFillClrLst meth="repeat">
      <a:schemeClr val="dk1"/>
    </dgm:txFillClrLst>
    <dgm:txEffectClrLst/>
  </dgm:styleLbl>
  <dgm:styleLbl name="fgAcc3">
    <dgm:fillClrLst meth="repeat">
      <a:schemeClr val="lt1">
        <a:alpha val="90000"/>
      </a:schemeClr>
    </dgm:fillClrLst>
    <dgm:linClrLst>
      <a:schemeClr val="accent4"/>
    </dgm:linClrLst>
    <dgm:effectClrLst/>
    <dgm:txLinClrLst/>
    <dgm:txFillClrLst meth="repeat">
      <a:schemeClr val="dk1"/>
    </dgm:txFillClrLst>
    <dgm:txEffectClrLst/>
  </dgm:styleLbl>
  <dgm:styleLbl name="fgAcc4">
    <dgm:fillClrLst meth="repeat">
      <a:schemeClr val="lt1">
        <a:alpha val="90000"/>
      </a:schemeClr>
    </dgm:fillClrLst>
    <dgm:linClrLst>
      <a:schemeClr val="accent5"/>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9B940361-9858-4D4D-ADC1-FF35336A8B9F}" type="doc">
      <dgm:prSet loTypeId="urn:microsoft.com/office/officeart/2005/8/layout/vProcess5" loCatId="process" qsTypeId="urn:microsoft.com/office/officeart/2005/8/quickstyle/simple3" qsCatId="simple" csTypeId="urn:microsoft.com/office/officeart/2005/8/colors/colorful3" csCatId="colorful" phldr="1"/>
      <dgm:spPr/>
      <dgm:t>
        <a:bodyPr/>
        <a:lstStyle/>
        <a:p>
          <a:endParaRPr lang="es-MX"/>
        </a:p>
      </dgm:t>
    </dgm:pt>
    <dgm:pt modelId="{59E2C454-B591-4D98-A375-608DA21AC326}">
      <dgm:prSet phldrT="[Texto]" custT="1"/>
      <dgm:spPr/>
      <dgm:t>
        <a:bodyPr/>
        <a:lstStyle/>
        <a:p>
          <a:pPr algn="l"/>
          <a:r>
            <a:rPr lang="es-MX" sz="1000" b="1"/>
            <a:t>El presupuesto basado en resultados </a:t>
          </a:r>
          <a:r>
            <a:rPr lang="es-MX" sz="1000"/>
            <a:t>es una herramienta que busca se mejore el ejercicio del gasto público, para el logro de resultados que impacten en el bienestar de la población</a:t>
          </a:r>
          <a:r>
            <a:rPr lang="es-MX" sz="500"/>
            <a:t>.</a:t>
          </a:r>
        </a:p>
      </dgm:t>
    </dgm:pt>
    <dgm:pt modelId="{0CFA5608-C7A4-4D13-8DB2-0F53E78382C5}" type="parTrans" cxnId="{C77930BB-A68D-405B-A6DE-E2CB6A26B2E8}">
      <dgm:prSet/>
      <dgm:spPr/>
      <dgm:t>
        <a:bodyPr/>
        <a:lstStyle/>
        <a:p>
          <a:endParaRPr lang="es-MX"/>
        </a:p>
      </dgm:t>
    </dgm:pt>
    <dgm:pt modelId="{E6B88BFA-2782-4B55-A7DA-B4991AA6B407}" type="sibTrans" cxnId="{C77930BB-A68D-405B-A6DE-E2CB6A26B2E8}">
      <dgm:prSet/>
      <dgm:spPr>
        <a:solidFill>
          <a:schemeClr val="accent5">
            <a:lumMod val="60000"/>
            <a:lumOff val="40000"/>
            <a:alpha val="90000"/>
          </a:schemeClr>
        </a:solidFill>
      </dgm:spPr>
      <dgm:t>
        <a:bodyPr/>
        <a:lstStyle/>
        <a:p>
          <a:endParaRPr lang="es-MX"/>
        </a:p>
      </dgm:t>
    </dgm:pt>
    <dgm:pt modelId="{7CD5B1A0-1F57-405E-BDF2-CF0F92BB51E5}">
      <dgm:prSet phldrT="[Texto]" custT="1"/>
      <dgm:spPr/>
      <dgm:t>
        <a:bodyPr/>
        <a:lstStyle/>
        <a:p>
          <a:r>
            <a:rPr lang="es-MX" sz="1000" b="1"/>
            <a:t>El PbR </a:t>
          </a:r>
          <a:r>
            <a:rPr lang="es-MX" sz="1000"/>
            <a:t>se enfoca en la definición y establecimiento claro y sencillo de los objetivos y resultados que prevén alcanzar los programas a los que se asignan recursos presupuestarios.</a:t>
          </a:r>
        </a:p>
      </dgm:t>
    </dgm:pt>
    <dgm:pt modelId="{1FBACA43-53F9-4281-B912-A58911ECFCF4}" type="parTrans" cxnId="{5D4980A4-3246-4E90-8BD0-7DED9C79480C}">
      <dgm:prSet/>
      <dgm:spPr/>
      <dgm:t>
        <a:bodyPr/>
        <a:lstStyle/>
        <a:p>
          <a:endParaRPr lang="es-MX"/>
        </a:p>
      </dgm:t>
    </dgm:pt>
    <dgm:pt modelId="{E3B380E3-BE2E-4132-AE9E-015851B17F41}" type="sibTrans" cxnId="{5D4980A4-3246-4E90-8BD0-7DED9C79480C}">
      <dgm:prSet/>
      <dgm:spPr>
        <a:solidFill>
          <a:schemeClr val="accent4">
            <a:lumMod val="75000"/>
            <a:alpha val="90000"/>
          </a:schemeClr>
        </a:solidFill>
      </dgm:spPr>
      <dgm:t>
        <a:bodyPr/>
        <a:lstStyle/>
        <a:p>
          <a:endParaRPr lang="es-MX"/>
        </a:p>
      </dgm:t>
    </dgm:pt>
    <dgm:pt modelId="{751FCDBA-18A3-4C88-834C-9466471238CB}">
      <dgm:prSet phldrT="[Texto]" custT="1"/>
      <dgm:spPr/>
      <dgm:t>
        <a:bodyPr/>
        <a:lstStyle/>
        <a:p>
          <a:r>
            <a:rPr lang="es-MX" sz="1000"/>
            <a:t>De esta forma, </a:t>
          </a:r>
          <a:r>
            <a:rPr lang="es-MX" sz="1000" b="1"/>
            <a:t>los objetivos, los resultados, los programas, el presupuesto y los indicadores</a:t>
          </a:r>
          <a:r>
            <a:rPr lang="es-MX" sz="1000"/>
            <a:t>, integran un sistema dinámico y abierto que se debe traducir concretamente en</a:t>
          </a:r>
          <a:r>
            <a:rPr lang="es-MX" sz="500"/>
            <a:t>:</a:t>
          </a:r>
        </a:p>
      </dgm:t>
    </dgm:pt>
    <dgm:pt modelId="{3C39D3D4-F355-4DCB-B5EB-FBE08397C302}" type="parTrans" cxnId="{6F55364C-5741-4976-806B-B3C01AAC12B9}">
      <dgm:prSet/>
      <dgm:spPr/>
      <dgm:t>
        <a:bodyPr/>
        <a:lstStyle/>
        <a:p>
          <a:endParaRPr lang="es-MX"/>
        </a:p>
      </dgm:t>
    </dgm:pt>
    <dgm:pt modelId="{2983BC11-D08F-43FE-A387-6F130A68D76A}" type="sibTrans" cxnId="{6F55364C-5741-4976-806B-B3C01AAC12B9}">
      <dgm:prSet/>
      <dgm:spPr>
        <a:solidFill>
          <a:schemeClr val="accent2">
            <a:lumMod val="60000"/>
            <a:lumOff val="40000"/>
            <a:alpha val="90000"/>
          </a:schemeClr>
        </a:solidFill>
      </dgm:spPr>
      <dgm:t>
        <a:bodyPr/>
        <a:lstStyle/>
        <a:p>
          <a:endParaRPr lang="es-MX"/>
        </a:p>
      </dgm:t>
    </dgm:pt>
    <dgm:pt modelId="{D5FBAC40-E083-40B0-A23A-655BCB6F5D7A}">
      <dgm:prSet custT="1"/>
      <dgm:spPr/>
      <dgm:t>
        <a:bodyPr/>
        <a:lstStyle/>
        <a:p>
          <a:r>
            <a:rPr lang="es-MX" sz="1000"/>
            <a:t>Los indicadores que se utilicen deben ser una </a:t>
          </a:r>
          <a:r>
            <a:rPr lang="es-MX" sz="1000" b="1"/>
            <a:t>medición del logro de los objetivos y un referente para el seguimiento de los avances </a:t>
          </a:r>
          <a:r>
            <a:rPr lang="es-MX" sz="1000"/>
            <a:t>y para la evaluación de los resultados esperados y alcanzados</a:t>
          </a:r>
          <a:r>
            <a:rPr lang="es-MX" sz="500"/>
            <a:t>.</a:t>
          </a:r>
        </a:p>
      </dgm:t>
    </dgm:pt>
    <dgm:pt modelId="{1020D3E0-5F83-41CD-8EBD-0316058F8603}" type="parTrans" cxnId="{AA6E2F39-DA0C-4105-AD0F-E7D681D094FB}">
      <dgm:prSet/>
      <dgm:spPr/>
      <dgm:t>
        <a:bodyPr/>
        <a:lstStyle/>
        <a:p>
          <a:endParaRPr lang="es-MX"/>
        </a:p>
      </dgm:t>
    </dgm:pt>
    <dgm:pt modelId="{67E0EDB5-AD18-4D2D-97FC-0F1103236F15}" type="sibTrans" cxnId="{AA6E2F39-DA0C-4105-AD0F-E7D681D094FB}">
      <dgm:prSet/>
      <dgm:spPr>
        <a:solidFill>
          <a:schemeClr val="bg2">
            <a:lumMod val="50000"/>
            <a:alpha val="90000"/>
          </a:schemeClr>
        </a:solidFill>
      </dgm:spPr>
      <dgm:t>
        <a:bodyPr/>
        <a:lstStyle/>
        <a:p>
          <a:endParaRPr lang="es-MX"/>
        </a:p>
      </dgm:t>
    </dgm:pt>
    <dgm:pt modelId="{B205D85C-C6B8-4B32-979D-3AEFFC2377E2}">
      <dgm:prSet phldrT="[Texto]" custT="1"/>
      <dgm:spPr/>
      <dgm:t>
        <a:bodyPr/>
        <a:lstStyle/>
        <a:p>
          <a:r>
            <a:rPr lang="es-MX" sz="800"/>
            <a:t>– Crecimiento en el bienestar y calidad de vida de la población objetivo;</a:t>
          </a:r>
        </a:p>
        <a:p>
          <a:r>
            <a:rPr lang="es-MX" sz="800"/>
            <a:t>– Impulso efectivo e incentivos adecuados a la actividad económica y el empleo con sustentabilidad ambiental;</a:t>
          </a:r>
        </a:p>
        <a:p>
          <a:r>
            <a:rPr lang="es-MX" sz="800"/>
            <a:t>– Aumento en la cobertura y calidad de la infraestructura pública;</a:t>
          </a:r>
        </a:p>
        <a:p>
          <a:r>
            <a:rPr lang="es-MX" sz="800"/>
            <a:t>– Mayor cobertura y mejor calidad de los servicios públicos;</a:t>
          </a:r>
        </a:p>
        <a:p>
          <a:r>
            <a:rPr lang="es-MX" sz="800"/>
            <a:t>– Incremento en la productividad de los bienes públicos que se entregan a la sociedad;</a:t>
          </a:r>
        </a:p>
        <a:p>
          <a:r>
            <a:rPr lang="es-MX" sz="800"/>
            <a:t>– Disminución del costo de operación y del gasto en actividades administrativas y de apoyo; y</a:t>
          </a:r>
        </a:p>
        <a:p>
          <a:r>
            <a:rPr lang="es-MX" sz="800"/>
            <a:t>– Claridad sobre lo que la población recibe por la aplicación de sus impuestos y de los recursos públicos.</a:t>
          </a:r>
        </a:p>
      </dgm:t>
    </dgm:pt>
    <dgm:pt modelId="{A0F254C3-4784-4E15-8132-E0FE71C4E8A8}" type="parTrans" cxnId="{2A0AB816-F883-4817-9D85-DB85711FBA02}">
      <dgm:prSet/>
      <dgm:spPr/>
      <dgm:t>
        <a:bodyPr/>
        <a:lstStyle/>
        <a:p>
          <a:endParaRPr lang="es-MX"/>
        </a:p>
      </dgm:t>
    </dgm:pt>
    <dgm:pt modelId="{D18964B1-4424-4015-AE41-7EC5B9B7A130}" type="sibTrans" cxnId="{2A0AB816-F883-4817-9D85-DB85711FBA02}">
      <dgm:prSet/>
      <dgm:spPr/>
      <dgm:t>
        <a:bodyPr/>
        <a:lstStyle/>
        <a:p>
          <a:endParaRPr lang="es-MX"/>
        </a:p>
      </dgm:t>
    </dgm:pt>
    <dgm:pt modelId="{E52FA835-4F52-42FD-9FC4-316B950019F9}" type="pres">
      <dgm:prSet presAssocID="{9B940361-9858-4D4D-ADC1-FF35336A8B9F}" presName="outerComposite" presStyleCnt="0">
        <dgm:presLayoutVars>
          <dgm:chMax val="5"/>
          <dgm:dir/>
          <dgm:resizeHandles val="exact"/>
        </dgm:presLayoutVars>
      </dgm:prSet>
      <dgm:spPr/>
    </dgm:pt>
    <dgm:pt modelId="{25CDA8F6-C790-498A-B654-60312E226877}" type="pres">
      <dgm:prSet presAssocID="{9B940361-9858-4D4D-ADC1-FF35336A8B9F}" presName="dummyMaxCanvas" presStyleCnt="0">
        <dgm:presLayoutVars/>
      </dgm:prSet>
      <dgm:spPr/>
    </dgm:pt>
    <dgm:pt modelId="{921E3BF0-5009-45A5-8772-EDF42F1E2D63}" type="pres">
      <dgm:prSet presAssocID="{9B940361-9858-4D4D-ADC1-FF35336A8B9F}" presName="FiveNodes_1" presStyleLbl="node1" presStyleIdx="0" presStyleCnt="5" custScaleX="95687" custScaleY="65623">
        <dgm:presLayoutVars>
          <dgm:bulletEnabled val="1"/>
        </dgm:presLayoutVars>
      </dgm:prSet>
      <dgm:spPr/>
    </dgm:pt>
    <dgm:pt modelId="{15CB1378-4F6B-4388-9879-9B1C89CABD1D}" type="pres">
      <dgm:prSet presAssocID="{9B940361-9858-4D4D-ADC1-FF35336A8B9F}" presName="FiveNodes_2" presStyleLbl="node1" presStyleIdx="1" presStyleCnt="5" custScaleY="58065" custLinFactNeighborX="-163" custLinFactNeighborY="-20854">
        <dgm:presLayoutVars>
          <dgm:bulletEnabled val="1"/>
        </dgm:presLayoutVars>
      </dgm:prSet>
      <dgm:spPr/>
    </dgm:pt>
    <dgm:pt modelId="{B97C59DF-1605-4347-9464-3EAB708CE0BA}" type="pres">
      <dgm:prSet presAssocID="{9B940361-9858-4D4D-ADC1-FF35336A8B9F}" presName="FiveNodes_3" presStyleLbl="node1" presStyleIdx="2" presStyleCnt="5" custScaleY="67192" custLinFactNeighborX="-2929" custLinFactNeighborY="-36704">
        <dgm:presLayoutVars>
          <dgm:bulletEnabled val="1"/>
        </dgm:presLayoutVars>
      </dgm:prSet>
      <dgm:spPr/>
    </dgm:pt>
    <dgm:pt modelId="{434A83D4-4828-433A-AD28-4F0102A86EBB}" type="pres">
      <dgm:prSet presAssocID="{9B940361-9858-4D4D-ADC1-FF35336A8B9F}" presName="FiveNodes_4" presStyleLbl="node1" presStyleIdx="3" presStyleCnt="5" custScaleY="72980" custLinFactNeighborX="-1627" custLinFactNeighborY="-56723">
        <dgm:presLayoutVars>
          <dgm:bulletEnabled val="1"/>
        </dgm:presLayoutVars>
      </dgm:prSet>
      <dgm:spPr/>
    </dgm:pt>
    <dgm:pt modelId="{D94EB522-A374-42A2-AC85-44E8CD98FF9B}" type="pres">
      <dgm:prSet presAssocID="{9B940361-9858-4D4D-ADC1-FF35336A8B9F}" presName="FiveNodes_5" presStyleLbl="node1" presStyleIdx="4" presStyleCnt="5" custScaleX="105542" custScaleY="151834" custLinFactNeighborX="-5136" custLinFactNeighborY="-33428">
        <dgm:presLayoutVars>
          <dgm:bulletEnabled val="1"/>
        </dgm:presLayoutVars>
      </dgm:prSet>
      <dgm:spPr/>
    </dgm:pt>
    <dgm:pt modelId="{EF7345EA-D296-468B-A09F-4A4EE1D0349D}" type="pres">
      <dgm:prSet presAssocID="{9B940361-9858-4D4D-ADC1-FF35336A8B9F}" presName="FiveConn_1-2" presStyleLbl="fgAccFollowNode1" presStyleIdx="0" presStyleCnt="4" custLinFactNeighborX="-46200" custLinFactNeighborY="-14117">
        <dgm:presLayoutVars>
          <dgm:bulletEnabled val="1"/>
        </dgm:presLayoutVars>
      </dgm:prSet>
      <dgm:spPr/>
    </dgm:pt>
    <dgm:pt modelId="{D52E500F-64C2-4825-B647-120396AEA2A7}" type="pres">
      <dgm:prSet presAssocID="{9B940361-9858-4D4D-ADC1-FF35336A8B9F}" presName="FiveConn_2-3" presStyleLbl="fgAccFollowNode1" presStyleIdx="1" presStyleCnt="4" custLinFactNeighborX="-11550" custLinFactNeighborY="-48767">
        <dgm:presLayoutVars>
          <dgm:bulletEnabled val="1"/>
        </dgm:presLayoutVars>
      </dgm:prSet>
      <dgm:spPr/>
    </dgm:pt>
    <dgm:pt modelId="{46B00BCB-A1A7-404E-B69F-28E8BACA4EBB}" type="pres">
      <dgm:prSet presAssocID="{9B940361-9858-4D4D-ADC1-FF35336A8B9F}" presName="FiveConn_3-4" presStyleLbl="fgAccFollowNode1" presStyleIdx="2" presStyleCnt="4" custLinFactNeighborX="-24383" custLinFactNeighborY="-74433">
        <dgm:presLayoutVars>
          <dgm:bulletEnabled val="1"/>
        </dgm:presLayoutVars>
      </dgm:prSet>
      <dgm:spPr/>
    </dgm:pt>
    <dgm:pt modelId="{B63BA56A-8D2A-4CF6-9754-D325A978FE02}" type="pres">
      <dgm:prSet presAssocID="{9B940361-9858-4D4D-ADC1-FF35336A8B9F}" presName="FiveConn_4-5" presStyleLbl="fgAccFollowNode1" presStyleIdx="3" presStyleCnt="4" custLinFactNeighborX="-12888" custLinFactNeighborY="-98803">
        <dgm:presLayoutVars>
          <dgm:bulletEnabled val="1"/>
        </dgm:presLayoutVars>
      </dgm:prSet>
      <dgm:spPr/>
    </dgm:pt>
    <dgm:pt modelId="{E059C659-F7CE-49A8-A47D-5667DCC810AE}" type="pres">
      <dgm:prSet presAssocID="{9B940361-9858-4D4D-ADC1-FF35336A8B9F}" presName="FiveNodes_1_text" presStyleLbl="node1" presStyleIdx="4" presStyleCnt="5">
        <dgm:presLayoutVars>
          <dgm:bulletEnabled val="1"/>
        </dgm:presLayoutVars>
      </dgm:prSet>
      <dgm:spPr/>
    </dgm:pt>
    <dgm:pt modelId="{E5C6D897-3420-48BA-ACF5-6D830D77E975}" type="pres">
      <dgm:prSet presAssocID="{9B940361-9858-4D4D-ADC1-FF35336A8B9F}" presName="FiveNodes_2_text" presStyleLbl="node1" presStyleIdx="4" presStyleCnt="5">
        <dgm:presLayoutVars>
          <dgm:bulletEnabled val="1"/>
        </dgm:presLayoutVars>
      </dgm:prSet>
      <dgm:spPr/>
    </dgm:pt>
    <dgm:pt modelId="{7A9665F4-9044-4D86-9DFE-026B9DA16A08}" type="pres">
      <dgm:prSet presAssocID="{9B940361-9858-4D4D-ADC1-FF35336A8B9F}" presName="FiveNodes_3_text" presStyleLbl="node1" presStyleIdx="4" presStyleCnt="5">
        <dgm:presLayoutVars>
          <dgm:bulletEnabled val="1"/>
        </dgm:presLayoutVars>
      </dgm:prSet>
      <dgm:spPr/>
    </dgm:pt>
    <dgm:pt modelId="{D5D689D3-66B8-4016-911C-B627C89C716A}" type="pres">
      <dgm:prSet presAssocID="{9B940361-9858-4D4D-ADC1-FF35336A8B9F}" presName="FiveNodes_4_text" presStyleLbl="node1" presStyleIdx="4" presStyleCnt="5">
        <dgm:presLayoutVars>
          <dgm:bulletEnabled val="1"/>
        </dgm:presLayoutVars>
      </dgm:prSet>
      <dgm:spPr/>
    </dgm:pt>
    <dgm:pt modelId="{361641F2-3051-4949-A33C-685CCC418D04}" type="pres">
      <dgm:prSet presAssocID="{9B940361-9858-4D4D-ADC1-FF35336A8B9F}" presName="FiveNodes_5_text" presStyleLbl="node1" presStyleIdx="4" presStyleCnt="5">
        <dgm:presLayoutVars>
          <dgm:bulletEnabled val="1"/>
        </dgm:presLayoutVars>
      </dgm:prSet>
      <dgm:spPr/>
    </dgm:pt>
  </dgm:ptLst>
  <dgm:cxnLst>
    <dgm:cxn modelId="{330FD00F-4163-4C07-9A9E-1A09F9BDD818}" type="presOf" srcId="{59E2C454-B591-4D98-A375-608DA21AC326}" destId="{E059C659-F7CE-49A8-A47D-5667DCC810AE}" srcOrd="1" destOrd="0" presId="urn:microsoft.com/office/officeart/2005/8/layout/vProcess5"/>
    <dgm:cxn modelId="{B8CA2116-B28E-4E72-9B0C-A10F751CB927}" type="presOf" srcId="{E3B380E3-BE2E-4132-AE9E-015851B17F41}" destId="{D52E500F-64C2-4825-B647-120396AEA2A7}" srcOrd="0" destOrd="0" presId="urn:microsoft.com/office/officeart/2005/8/layout/vProcess5"/>
    <dgm:cxn modelId="{2A0AB816-F883-4817-9D85-DB85711FBA02}" srcId="{9B940361-9858-4D4D-ADC1-FF35336A8B9F}" destId="{B205D85C-C6B8-4B32-979D-3AEFFC2377E2}" srcOrd="4" destOrd="0" parTransId="{A0F254C3-4784-4E15-8132-E0FE71C4E8A8}" sibTransId="{D18964B1-4424-4015-AE41-7EC5B9B7A130}"/>
    <dgm:cxn modelId="{65C4A81F-0F0B-4731-9156-4E60019AC1B7}" type="presOf" srcId="{E6B88BFA-2782-4B55-A7DA-B4991AA6B407}" destId="{EF7345EA-D296-468B-A09F-4A4EE1D0349D}" srcOrd="0" destOrd="0" presId="urn:microsoft.com/office/officeart/2005/8/layout/vProcess5"/>
    <dgm:cxn modelId="{AA6E2F39-DA0C-4105-AD0F-E7D681D094FB}" srcId="{9B940361-9858-4D4D-ADC1-FF35336A8B9F}" destId="{D5FBAC40-E083-40B0-A23A-655BCB6F5D7A}" srcOrd="2" destOrd="0" parTransId="{1020D3E0-5F83-41CD-8EBD-0316058F8603}" sibTransId="{67E0EDB5-AD18-4D2D-97FC-0F1103236F15}"/>
    <dgm:cxn modelId="{885F935F-8E43-4DDD-A499-5FE82B3E3D3B}" type="presOf" srcId="{7CD5B1A0-1F57-405E-BDF2-CF0F92BB51E5}" destId="{15CB1378-4F6B-4388-9879-9B1C89CABD1D}" srcOrd="0" destOrd="0" presId="urn:microsoft.com/office/officeart/2005/8/layout/vProcess5"/>
    <dgm:cxn modelId="{2E5DA060-FCB0-46D6-B0FB-F288DA39BBA3}" type="presOf" srcId="{751FCDBA-18A3-4C88-834C-9466471238CB}" destId="{434A83D4-4828-433A-AD28-4F0102A86EBB}" srcOrd="0" destOrd="0" presId="urn:microsoft.com/office/officeart/2005/8/layout/vProcess5"/>
    <dgm:cxn modelId="{E43C7B41-CEA2-4D74-A3D9-04690ACA9B9B}" type="presOf" srcId="{67E0EDB5-AD18-4D2D-97FC-0F1103236F15}" destId="{46B00BCB-A1A7-404E-B69F-28E8BACA4EBB}" srcOrd="0" destOrd="0" presId="urn:microsoft.com/office/officeart/2005/8/layout/vProcess5"/>
    <dgm:cxn modelId="{EAB7C364-2600-420C-BFB4-ADDC086147C7}" type="presOf" srcId="{B205D85C-C6B8-4B32-979D-3AEFFC2377E2}" destId="{361641F2-3051-4949-A33C-685CCC418D04}" srcOrd="1" destOrd="0" presId="urn:microsoft.com/office/officeart/2005/8/layout/vProcess5"/>
    <dgm:cxn modelId="{6F55364C-5741-4976-806B-B3C01AAC12B9}" srcId="{9B940361-9858-4D4D-ADC1-FF35336A8B9F}" destId="{751FCDBA-18A3-4C88-834C-9466471238CB}" srcOrd="3" destOrd="0" parTransId="{3C39D3D4-F355-4DCB-B5EB-FBE08397C302}" sibTransId="{2983BC11-D08F-43FE-A387-6F130A68D76A}"/>
    <dgm:cxn modelId="{07EA2B4F-DC72-4126-9E9E-A5FA6B36E186}" type="presOf" srcId="{7CD5B1A0-1F57-405E-BDF2-CF0F92BB51E5}" destId="{E5C6D897-3420-48BA-ACF5-6D830D77E975}" srcOrd="1" destOrd="0" presId="urn:microsoft.com/office/officeart/2005/8/layout/vProcess5"/>
    <dgm:cxn modelId="{BB60FC59-DD06-40C8-9BA3-58B56D6EC365}" type="presOf" srcId="{D5FBAC40-E083-40B0-A23A-655BCB6F5D7A}" destId="{B97C59DF-1605-4347-9464-3EAB708CE0BA}" srcOrd="0" destOrd="0" presId="urn:microsoft.com/office/officeart/2005/8/layout/vProcess5"/>
    <dgm:cxn modelId="{5D4980A4-3246-4E90-8BD0-7DED9C79480C}" srcId="{9B940361-9858-4D4D-ADC1-FF35336A8B9F}" destId="{7CD5B1A0-1F57-405E-BDF2-CF0F92BB51E5}" srcOrd="1" destOrd="0" parTransId="{1FBACA43-53F9-4281-B912-A58911ECFCF4}" sibTransId="{E3B380E3-BE2E-4132-AE9E-015851B17F41}"/>
    <dgm:cxn modelId="{7E5D8AA9-6C2B-43EF-9AA1-42AF6145E320}" type="presOf" srcId="{9B940361-9858-4D4D-ADC1-FF35336A8B9F}" destId="{E52FA835-4F52-42FD-9FC4-316B950019F9}" srcOrd="0" destOrd="0" presId="urn:microsoft.com/office/officeart/2005/8/layout/vProcess5"/>
    <dgm:cxn modelId="{713FF4B3-2B6B-4FF1-B021-A733C4E74213}" type="presOf" srcId="{B205D85C-C6B8-4B32-979D-3AEFFC2377E2}" destId="{D94EB522-A374-42A2-AC85-44E8CD98FF9B}" srcOrd="0" destOrd="0" presId="urn:microsoft.com/office/officeart/2005/8/layout/vProcess5"/>
    <dgm:cxn modelId="{C77930BB-A68D-405B-A6DE-E2CB6A26B2E8}" srcId="{9B940361-9858-4D4D-ADC1-FF35336A8B9F}" destId="{59E2C454-B591-4D98-A375-608DA21AC326}" srcOrd="0" destOrd="0" parTransId="{0CFA5608-C7A4-4D13-8DB2-0F53E78382C5}" sibTransId="{E6B88BFA-2782-4B55-A7DA-B4991AA6B407}"/>
    <dgm:cxn modelId="{695C23C2-5053-45A0-8567-D4853CE845A6}" type="presOf" srcId="{751FCDBA-18A3-4C88-834C-9466471238CB}" destId="{D5D689D3-66B8-4016-911C-B627C89C716A}" srcOrd="1" destOrd="0" presId="urn:microsoft.com/office/officeart/2005/8/layout/vProcess5"/>
    <dgm:cxn modelId="{6F4327C2-374F-4E7D-A737-328D80E6CD9B}" type="presOf" srcId="{2983BC11-D08F-43FE-A387-6F130A68D76A}" destId="{B63BA56A-8D2A-4CF6-9754-D325A978FE02}" srcOrd="0" destOrd="0" presId="urn:microsoft.com/office/officeart/2005/8/layout/vProcess5"/>
    <dgm:cxn modelId="{FEAE05CF-83D1-4A83-A61B-FBF6EF0F553B}" type="presOf" srcId="{59E2C454-B591-4D98-A375-608DA21AC326}" destId="{921E3BF0-5009-45A5-8772-EDF42F1E2D63}" srcOrd="0" destOrd="0" presId="urn:microsoft.com/office/officeart/2005/8/layout/vProcess5"/>
    <dgm:cxn modelId="{82ECA1E1-7E40-41FF-A955-88DA2C55F9C4}" type="presOf" srcId="{D5FBAC40-E083-40B0-A23A-655BCB6F5D7A}" destId="{7A9665F4-9044-4D86-9DFE-026B9DA16A08}" srcOrd="1" destOrd="0" presId="urn:microsoft.com/office/officeart/2005/8/layout/vProcess5"/>
    <dgm:cxn modelId="{8371D3FD-7DED-4BA7-9A7E-503EF64047FB}" type="presParOf" srcId="{E52FA835-4F52-42FD-9FC4-316B950019F9}" destId="{25CDA8F6-C790-498A-B654-60312E226877}" srcOrd="0" destOrd="0" presId="urn:microsoft.com/office/officeart/2005/8/layout/vProcess5"/>
    <dgm:cxn modelId="{A3C26041-BBC4-4FC4-A6CD-2C38335185B6}" type="presParOf" srcId="{E52FA835-4F52-42FD-9FC4-316B950019F9}" destId="{921E3BF0-5009-45A5-8772-EDF42F1E2D63}" srcOrd="1" destOrd="0" presId="urn:microsoft.com/office/officeart/2005/8/layout/vProcess5"/>
    <dgm:cxn modelId="{24D7D237-7F47-4C96-AD3C-3F951B90D344}" type="presParOf" srcId="{E52FA835-4F52-42FD-9FC4-316B950019F9}" destId="{15CB1378-4F6B-4388-9879-9B1C89CABD1D}" srcOrd="2" destOrd="0" presId="urn:microsoft.com/office/officeart/2005/8/layout/vProcess5"/>
    <dgm:cxn modelId="{89605CBA-226B-45E4-8859-1AD61CB00282}" type="presParOf" srcId="{E52FA835-4F52-42FD-9FC4-316B950019F9}" destId="{B97C59DF-1605-4347-9464-3EAB708CE0BA}" srcOrd="3" destOrd="0" presId="urn:microsoft.com/office/officeart/2005/8/layout/vProcess5"/>
    <dgm:cxn modelId="{F21789C5-0835-4FB8-B997-2C3376EA3CAF}" type="presParOf" srcId="{E52FA835-4F52-42FD-9FC4-316B950019F9}" destId="{434A83D4-4828-433A-AD28-4F0102A86EBB}" srcOrd="4" destOrd="0" presId="urn:microsoft.com/office/officeart/2005/8/layout/vProcess5"/>
    <dgm:cxn modelId="{0973D0B4-2F5F-4495-83DD-D346A0E31E78}" type="presParOf" srcId="{E52FA835-4F52-42FD-9FC4-316B950019F9}" destId="{D94EB522-A374-42A2-AC85-44E8CD98FF9B}" srcOrd="5" destOrd="0" presId="urn:microsoft.com/office/officeart/2005/8/layout/vProcess5"/>
    <dgm:cxn modelId="{8DCA8D25-C18D-4650-96E1-C2BAEB6C4F5F}" type="presParOf" srcId="{E52FA835-4F52-42FD-9FC4-316B950019F9}" destId="{EF7345EA-D296-468B-A09F-4A4EE1D0349D}" srcOrd="6" destOrd="0" presId="urn:microsoft.com/office/officeart/2005/8/layout/vProcess5"/>
    <dgm:cxn modelId="{E289297F-12D7-4875-90F2-9A6673ED513C}" type="presParOf" srcId="{E52FA835-4F52-42FD-9FC4-316B950019F9}" destId="{D52E500F-64C2-4825-B647-120396AEA2A7}" srcOrd="7" destOrd="0" presId="urn:microsoft.com/office/officeart/2005/8/layout/vProcess5"/>
    <dgm:cxn modelId="{44439283-ED48-4EE3-8B01-F6C01B0A1726}" type="presParOf" srcId="{E52FA835-4F52-42FD-9FC4-316B950019F9}" destId="{46B00BCB-A1A7-404E-B69F-28E8BACA4EBB}" srcOrd="8" destOrd="0" presId="urn:microsoft.com/office/officeart/2005/8/layout/vProcess5"/>
    <dgm:cxn modelId="{1F0B1C10-69C6-4C08-B47A-47347A309AA3}" type="presParOf" srcId="{E52FA835-4F52-42FD-9FC4-316B950019F9}" destId="{B63BA56A-8D2A-4CF6-9754-D325A978FE02}" srcOrd="9" destOrd="0" presId="urn:microsoft.com/office/officeart/2005/8/layout/vProcess5"/>
    <dgm:cxn modelId="{0A2C741B-0750-4917-A08C-BBC5319C4274}" type="presParOf" srcId="{E52FA835-4F52-42FD-9FC4-316B950019F9}" destId="{E059C659-F7CE-49A8-A47D-5667DCC810AE}" srcOrd="10" destOrd="0" presId="urn:microsoft.com/office/officeart/2005/8/layout/vProcess5"/>
    <dgm:cxn modelId="{56A0D05C-B1E3-43CC-AF51-D58DBB1ADA9A}" type="presParOf" srcId="{E52FA835-4F52-42FD-9FC4-316B950019F9}" destId="{E5C6D897-3420-48BA-ACF5-6D830D77E975}" srcOrd="11" destOrd="0" presId="urn:microsoft.com/office/officeart/2005/8/layout/vProcess5"/>
    <dgm:cxn modelId="{1258B0C9-1624-4721-A080-189777198DE2}" type="presParOf" srcId="{E52FA835-4F52-42FD-9FC4-316B950019F9}" destId="{7A9665F4-9044-4D86-9DFE-026B9DA16A08}" srcOrd="12" destOrd="0" presId="urn:microsoft.com/office/officeart/2005/8/layout/vProcess5"/>
    <dgm:cxn modelId="{0B8B7C36-68C1-4089-A69B-7DD91B4F6496}" type="presParOf" srcId="{E52FA835-4F52-42FD-9FC4-316B950019F9}" destId="{D5D689D3-66B8-4016-911C-B627C89C716A}" srcOrd="13" destOrd="0" presId="urn:microsoft.com/office/officeart/2005/8/layout/vProcess5"/>
    <dgm:cxn modelId="{C489A378-A2CF-489D-A64A-5E8CADFA228A}" type="presParOf" srcId="{E52FA835-4F52-42FD-9FC4-316B950019F9}" destId="{361641F2-3051-4949-A33C-685CCC418D04}" srcOrd="14" destOrd="0" presId="urn:microsoft.com/office/officeart/2005/8/layout/vProcess5"/>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56218E52-009D-4256-BE13-296F43702965}" type="doc">
      <dgm:prSet loTypeId="urn:microsoft.com/office/officeart/2005/8/layout/radial4" loCatId="relationship" qsTypeId="urn:microsoft.com/office/officeart/2005/8/quickstyle/simple3" qsCatId="simple" csTypeId="urn:microsoft.com/office/officeart/2005/8/colors/colorful2" csCatId="colorful" phldr="1"/>
      <dgm:spPr/>
      <dgm:t>
        <a:bodyPr/>
        <a:lstStyle/>
        <a:p>
          <a:endParaRPr lang="es-MX"/>
        </a:p>
      </dgm:t>
    </dgm:pt>
    <dgm:pt modelId="{02A6904E-A44E-485F-B974-4595B568DB01}">
      <dgm:prSet phldrT="[Texto]"/>
      <dgm:spPr/>
      <dgm:t>
        <a:bodyPr/>
        <a:lstStyle/>
        <a:p>
          <a:r>
            <a:rPr lang="es-MX"/>
            <a:t>GpR</a:t>
          </a:r>
        </a:p>
      </dgm:t>
    </dgm:pt>
    <dgm:pt modelId="{8F4AAB58-6B2C-4953-8C71-F5634B144FE0}" type="parTrans" cxnId="{C96874B4-33B1-468E-BBA9-84CB6249657E}">
      <dgm:prSet/>
      <dgm:spPr/>
      <dgm:t>
        <a:bodyPr/>
        <a:lstStyle/>
        <a:p>
          <a:endParaRPr lang="es-MX"/>
        </a:p>
      </dgm:t>
    </dgm:pt>
    <dgm:pt modelId="{6AA0C4D1-2A52-4D14-9105-02A7E3E14881}" type="sibTrans" cxnId="{C96874B4-33B1-468E-BBA9-84CB6249657E}">
      <dgm:prSet/>
      <dgm:spPr/>
      <dgm:t>
        <a:bodyPr/>
        <a:lstStyle/>
        <a:p>
          <a:endParaRPr lang="es-MX"/>
        </a:p>
      </dgm:t>
    </dgm:pt>
    <dgm:pt modelId="{1362A098-8E99-401B-B68E-9637B4EDB5D0}">
      <dgm:prSet phldrT="[Texto]"/>
      <dgm:spPr/>
      <dgm:t>
        <a:bodyPr/>
        <a:lstStyle/>
        <a:p>
          <a:r>
            <a:rPr lang="es-MX" b="1"/>
            <a:t>1. Cetrar el dialogo en los resultados (que el enfoque siempre se mantenga en la gestón para resultados.</a:t>
          </a:r>
        </a:p>
      </dgm:t>
    </dgm:pt>
    <dgm:pt modelId="{483FC2A2-590B-4B0A-8FAC-B29E4ABA0057}" type="parTrans" cxnId="{E202597E-2A2E-4226-901E-1C2CBDE4DBEC}">
      <dgm:prSet/>
      <dgm:spPr/>
      <dgm:t>
        <a:bodyPr/>
        <a:lstStyle/>
        <a:p>
          <a:endParaRPr lang="es-MX"/>
        </a:p>
      </dgm:t>
    </dgm:pt>
    <dgm:pt modelId="{D3DDCFDA-0FCF-4D60-98EF-C1F2C8F74C46}" type="sibTrans" cxnId="{E202597E-2A2E-4226-901E-1C2CBDE4DBEC}">
      <dgm:prSet/>
      <dgm:spPr/>
      <dgm:t>
        <a:bodyPr/>
        <a:lstStyle/>
        <a:p>
          <a:endParaRPr lang="es-MX"/>
        </a:p>
      </dgm:t>
    </dgm:pt>
    <dgm:pt modelId="{F205CED5-663C-413E-B28E-E97B339E1627}">
      <dgm:prSet phldrT="[Texto]"/>
      <dgm:spPr/>
      <dgm:t>
        <a:bodyPr/>
        <a:lstStyle/>
        <a:p>
          <a:r>
            <a:rPr lang="es-MX"/>
            <a:t>2. Alinear planeación, programación, presupuestación, monitoreo y evaluación para resultados.</a:t>
          </a:r>
          <a:endParaRPr lang="es-MX" b="1"/>
        </a:p>
      </dgm:t>
    </dgm:pt>
    <dgm:pt modelId="{E37408C0-09E6-49D7-832B-3B9DDD127989}" type="parTrans" cxnId="{DA6C3165-CF0A-474F-9CEC-C699BAEC0FCF}">
      <dgm:prSet/>
      <dgm:spPr/>
      <dgm:t>
        <a:bodyPr/>
        <a:lstStyle/>
        <a:p>
          <a:endParaRPr lang="es-MX"/>
        </a:p>
      </dgm:t>
    </dgm:pt>
    <dgm:pt modelId="{C40EEA65-EFC7-4900-B98D-1B3D436415F3}" type="sibTrans" cxnId="{DA6C3165-CF0A-474F-9CEC-C699BAEC0FCF}">
      <dgm:prSet/>
      <dgm:spPr/>
      <dgm:t>
        <a:bodyPr/>
        <a:lstStyle/>
        <a:p>
          <a:endParaRPr lang="es-MX"/>
        </a:p>
      </dgm:t>
    </dgm:pt>
    <dgm:pt modelId="{B78DF859-A780-4543-B245-BF0FC22FE8DB}">
      <dgm:prSet phldrT="[Texto]" phldr="1"/>
      <dgm:spPr/>
      <dgm:t>
        <a:bodyPr/>
        <a:lstStyle/>
        <a:p>
          <a:endParaRPr lang="es-MX"/>
        </a:p>
      </dgm:t>
    </dgm:pt>
    <dgm:pt modelId="{827F2DD1-64FA-4D2F-A62B-D09DB607150F}" type="parTrans" cxnId="{6AAAD6F4-F716-4242-B18F-EA0E3B56DF56}">
      <dgm:prSet/>
      <dgm:spPr/>
      <dgm:t>
        <a:bodyPr/>
        <a:lstStyle/>
        <a:p>
          <a:endParaRPr lang="es-MX"/>
        </a:p>
      </dgm:t>
    </dgm:pt>
    <dgm:pt modelId="{9DAE9C7E-757E-4B5E-AC14-E6A3948EDCC0}" type="sibTrans" cxnId="{6AAAD6F4-F716-4242-B18F-EA0E3B56DF56}">
      <dgm:prSet/>
      <dgm:spPr/>
      <dgm:t>
        <a:bodyPr/>
        <a:lstStyle/>
        <a:p>
          <a:endParaRPr lang="es-MX"/>
        </a:p>
      </dgm:t>
    </dgm:pt>
    <dgm:pt modelId="{E643C907-D7B6-414F-95D1-B8702935D885}">
      <dgm:prSet phldrT="[Texto]" phldr="1"/>
      <dgm:spPr/>
      <dgm:t>
        <a:bodyPr/>
        <a:lstStyle/>
        <a:p>
          <a:endParaRPr lang="es-MX"/>
        </a:p>
      </dgm:t>
    </dgm:pt>
    <dgm:pt modelId="{74BB9C1D-ACBF-4B6C-831B-165E6DBEFB29}" type="parTrans" cxnId="{A02261D1-BE41-42C5-8599-A6466114A6D3}">
      <dgm:prSet/>
      <dgm:spPr/>
      <dgm:t>
        <a:bodyPr/>
        <a:lstStyle/>
        <a:p>
          <a:endParaRPr lang="es-MX"/>
        </a:p>
      </dgm:t>
    </dgm:pt>
    <dgm:pt modelId="{E61E0E52-D29C-450F-94D5-5A584CDE998E}" type="sibTrans" cxnId="{A02261D1-BE41-42C5-8599-A6466114A6D3}">
      <dgm:prSet/>
      <dgm:spPr/>
      <dgm:t>
        <a:bodyPr/>
        <a:lstStyle/>
        <a:p>
          <a:endParaRPr lang="es-MX"/>
        </a:p>
      </dgm:t>
    </dgm:pt>
    <dgm:pt modelId="{A5507A9C-D6B3-4054-83A8-BB7B93E0D2C2}">
      <dgm:prSet phldrT="[Texto]" phldr="1"/>
      <dgm:spPr/>
      <dgm:t>
        <a:bodyPr/>
        <a:lstStyle/>
        <a:p>
          <a:endParaRPr lang="es-MX"/>
        </a:p>
      </dgm:t>
    </dgm:pt>
    <dgm:pt modelId="{8E646B18-57DF-4503-9AC6-50B3D7900B60}" type="parTrans" cxnId="{E327FF9B-5C5D-4505-8635-7C1A80E91F97}">
      <dgm:prSet/>
      <dgm:spPr/>
      <dgm:t>
        <a:bodyPr/>
        <a:lstStyle/>
        <a:p>
          <a:endParaRPr lang="es-MX"/>
        </a:p>
      </dgm:t>
    </dgm:pt>
    <dgm:pt modelId="{3E0AE8A6-A674-461D-B205-8D62772B1426}" type="sibTrans" cxnId="{E327FF9B-5C5D-4505-8635-7C1A80E91F97}">
      <dgm:prSet/>
      <dgm:spPr/>
      <dgm:t>
        <a:bodyPr/>
        <a:lstStyle/>
        <a:p>
          <a:endParaRPr lang="es-MX"/>
        </a:p>
      </dgm:t>
    </dgm:pt>
    <dgm:pt modelId="{273F19DC-C0E7-4BF6-A936-D048ED2A36FE}">
      <dgm:prSet phldrT="[Texto]" phldr="1"/>
      <dgm:spPr/>
      <dgm:t>
        <a:bodyPr/>
        <a:lstStyle/>
        <a:p>
          <a:endParaRPr lang="es-MX"/>
        </a:p>
      </dgm:t>
    </dgm:pt>
    <dgm:pt modelId="{C40CE54D-092F-4277-B444-4C0F027FAA1A}" type="parTrans" cxnId="{1E0A0357-7D69-4433-97A2-F2CF1E6D95DC}">
      <dgm:prSet/>
      <dgm:spPr/>
      <dgm:t>
        <a:bodyPr/>
        <a:lstStyle/>
        <a:p>
          <a:endParaRPr lang="es-MX"/>
        </a:p>
      </dgm:t>
    </dgm:pt>
    <dgm:pt modelId="{3FDEDF80-5609-4945-BD9D-024F3AFAFA13}" type="sibTrans" cxnId="{1E0A0357-7D69-4433-97A2-F2CF1E6D95DC}">
      <dgm:prSet/>
      <dgm:spPr/>
      <dgm:t>
        <a:bodyPr/>
        <a:lstStyle/>
        <a:p>
          <a:endParaRPr lang="es-MX"/>
        </a:p>
      </dgm:t>
    </dgm:pt>
    <dgm:pt modelId="{1B9FF2D8-A48D-4241-B6F0-CD7E4403ACBF}">
      <dgm:prSet phldrT="[Texto]" phldr="1"/>
      <dgm:spPr/>
      <dgm:t>
        <a:bodyPr/>
        <a:lstStyle/>
        <a:p>
          <a:endParaRPr lang="es-MX"/>
        </a:p>
      </dgm:t>
    </dgm:pt>
    <dgm:pt modelId="{BF61E263-3252-490E-B055-DB90463242CC}" type="parTrans" cxnId="{701BE681-7F03-4F51-BD11-B504672F2F93}">
      <dgm:prSet/>
      <dgm:spPr/>
      <dgm:t>
        <a:bodyPr/>
        <a:lstStyle/>
        <a:p>
          <a:endParaRPr lang="es-MX"/>
        </a:p>
      </dgm:t>
    </dgm:pt>
    <dgm:pt modelId="{D1E115E7-5543-43D2-9579-CB402F48D7D2}" type="sibTrans" cxnId="{701BE681-7F03-4F51-BD11-B504672F2F93}">
      <dgm:prSet/>
      <dgm:spPr/>
      <dgm:t>
        <a:bodyPr/>
        <a:lstStyle/>
        <a:p>
          <a:endParaRPr lang="es-MX"/>
        </a:p>
      </dgm:t>
    </dgm:pt>
    <dgm:pt modelId="{E7EB56E3-4699-499E-8A04-5E1F8658C286}">
      <dgm:prSet phldrT="[Texto]" phldr="1"/>
      <dgm:spPr/>
      <dgm:t>
        <a:bodyPr/>
        <a:lstStyle/>
        <a:p>
          <a:endParaRPr lang="es-MX"/>
        </a:p>
      </dgm:t>
    </dgm:pt>
    <dgm:pt modelId="{8DDF3297-E65F-496C-96C3-79D9742EAEF5}" type="parTrans" cxnId="{DAE1545B-E671-4948-9BF2-01AF48720E9C}">
      <dgm:prSet/>
      <dgm:spPr/>
      <dgm:t>
        <a:bodyPr/>
        <a:lstStyle/>
        <a:p>
          <a:endParaRPr lang="es-MX"/>
        </a:p>
      </dgm:t>
    </dgm:pt>
    <dgm:pt modelId="{AE9FE8C8-4E1B-4C42-B9E2-6BE28EAA7D86}" type="sibTrans" cxnId="{DAE1545B-E671-4948-9BF2-01AF48720E9C}">
      <dgm:prSet/>
      <dgm:spPr/>
      <dgm:t>
        <a:bodyPr/>
        <a:lstStyle/>
        <a:p>
          <a:endParaRPr lang="es-MX"/>
        </a:p>
      </dgm:t>
    </dgm:pt>
    <dgm:pt modelId="{51A061C5-BB86-43A8-872D-ECD0F9538F96}">
      <dgm:prSet phldrT="[Texto]" phldr="1"/>
      <dgm:spPr/>
      <dgm:t>
        <a:bodyPr/>
        <a:lstStyle/>
        <a:p>
          <a:endParaRPr lang="es-MX"/>
        </a:p>
      </dgm:t>
    </dgm:pt>
    <dgm:pt modelId="{758DFDF2-4A1D-48D9-8F29-03750CF24E78}" type="parTrans" cxnId="{7491AD46-3603-4D2E-A7D5-6CEDA671B585}">
      <dgm:prSet/>
      <dgm:spPr/>
      <dgm:t>
        <a:bodyPr/>
        <a:lstStyle/>
        <a:p>
          <a:endParaRPr lang="es-MX"/>
        </a:p>
      </dgm:t>
    </dgm:pt>
    <dgm:pt modelId="{E383D812-8509-4FE4-A880-36F05E165AB4}" type="sibTrans" cxnId="{7491AD46-3603-4D2E-A7D5-6CEDA671B585}">
      <dgm:prSet/>
      <dgm:spPr/>
      <dgm:t>
        <a:bodyPr/>
        <a:lstStyle/>
        <a:p>
          <a:endParaRPr lang="es-MX"/>
        </a:p>
      </dgm:t>
    </dgm:pt>
    <dgm:pt modelId="{86297C59-E72B-4567-9EC4-31A64443C23A}">
      <dgm:prSet phldrT="[Texto]" phldr="1"/>
      <dgm:spPr/>
      <dgm:t>
        <a:bodyPr/>
        <a:lstStyle/>
        <a:p>
          <a:endParaRPr lang="es-MX"/>
        </a:p>
      </dgm:t>
    </dgm:pt>
    <dgm:pt modelId="{88492099-727F-4692-8021-01423DF86737}" type="parTrans" cxnId="{D91B791B-A23F-467B-A8B4-4883839FDD49}">
      <dgm:prSet/>
      <dgm:spPr/>
      <dgm:t>
        <a:bodyPr/>
        <a:lstStyle/>
        <a:p>
          <a:endParaRPr lang="es-MX"/>
        </a:p>
      </dgm:t>
    </dgm:pt>
    <dgm:pt modelId="{A4309CE3-F4AA-47CE-B8D3-1782A4E0C18C}" type="sibTrans" cxnId="{D91B791B-A23F-467B-A8B4-4883839FDD49}">
      <dgm:prSet/>
      <dgm:spPr/>
      <dgm:t>
        <a:bodyPr/>
        <a:lstStyle/>
        <a:p>
          <a:endParaRPr lang="es-MX"/>
        </a:p>
      </dgm:t>
    </dgm:pt>
    <dgm:pt modelId="{AD8BE692-1C32-426A-B696-9031ACB3F26B}">
      <dgm:prSet phldrT="[Texto]" phldr="1"/>
      <dgm:spPr/>
      <dgm:t>
        <a:bodyPr/>
        <a:lstStyle/>
        <a:p>
          <a:endParaRPr lang="es-MX"/>
        </a:p>
      </dgm:t>
    </dgm:pt>
    <dgm:pt modelId="{A614E003-541A-49E1-A2AF-AD44E7AF8C7E}" type="parTrans" cxnId="{A431F8EE-6140-4037-A673-74D3F56A5071}">
      <dgm:prSet/>
      <dgm:spPr/>
      <dgm:t>
        <a:bodyPr/>
        <a:lstStyle/>
        <a:p>
          <a:endParaRPr lang="es-MX"/>
        </a:p>
      </dgm:t>
    </dgm:pt>
    <dgm:pt modelId="{AE7B89DE-B401-4D01-B31C-36B3549A4A67}" type="sibTrans" cxnId="{A431F8EE-6140-4037-A673-74D3F56A5071}">
      <dgm:prSet/>
      <dgm:spPr/>
      <dgm:t>
        <a:bodyPr/>
        <a:lstStyle/>
        <a:p>
          <a:endParaRPr lang="es-MX"/>
        </a:p>
      </dgm:t>
    </dgm:pt>
    <dgm:pt modelId="{B4A75C53-0201-4A58-B014-6E988D6A9AF7}">
      <dgm:prSet phldrT="[Texto]" phldr="1"/>
      <dgm:spPr/>
      <dgm:t>
        <a:bodyPr/>
        <a:lstStyle/>
        <a:p>
          <a:endParaRPr lang="es-MX"/>
        </a:p>
      </dgm:t>
    </dgm:pt>
    <dgm:pt modelId="{439504F4-BB15-4B82-8640-B4EC25FF494B}" type="parTrans" cxnId="{1DCEECA5-7C70-46CD-B1D6-E38056E589BB}">
      <dgm:prSet/>
      <dgm:spPr/>
      <dgm:t>
        <a:bodyPr/>
        <a:lstStyle/>
        <a:p>
          <a:endParaRPr lang="es-MX"/>
        </a:p>
      </dgm:t>
    </dgm:pt>
    <dgm:pt modelId="{45B0E15F-6C82-4E9F-8465-AA3E67464187}" type="sibTrans" cxnId="{1DCEECA5-7C70-46CD-B1D6-E38056E589BB}">
      <dgm:prSet/>
      <dgm:spPr/>
      <dgm:t>
        <a:bodyPr/>
        <a:lstStyle/>
        <a:p>
          <a:endParaRPr lang="es-MX"/>
        </a:p>
      </dgm:t>
    </dgm:pt>
    <dgm:pt modelId="{2A8AF528-A961-4174-8C8F-57773697514E}">
      <dgm:prSet phldrT="[Texto]" phldr="1"/>
      <dgm:spPr/>
      <dgm:t>
        <a:bodyPr/>
        <a:lstStyle/>
        <a:p>
          <a:endParaRPr lang="es-MX"/>
        </a:p>
      </dgm:t>
    </dgm:pt>
    <dgm:pt modelId="{EDD9A615-2301-40E6-9184-94CE1398D874}" type="parTrans" cxnId="{7AB92334-5283-4F97-968B-8C8073538A9A}">
      <dgm:prSet/>
      <dgm:spPr/>
      <dgm:t>
        <a:bodyPr/>
        <a:lstStyle/>
        <a:p>
          <a:endParaRPr lang="es-MX"/>
        </a:p>
      </dgm:t>
    </dgm:pt>
    <dgm:pt modelId="{8372880C-BD1F-4BCD-9625-29516FF335BF}" type="sibTrans" cxnId="{7AB92334-5283-4F97-968B-8C8073538A9A}">
      <dgm:prSet/>
      <dgm:spPr/>
      <dgm:t>
        <a:bodyPr/>
        <a:lstStyle/>
        <a:p>
          <a:endParaRPr lang="es-MX"/>
        </a:p>
      </dgm:t>
    </dgm:pt>
    <dgm:pt modelId="{36544FC5-AD12-48F2-8AA2-F600148F9613}">
      <dgm:prSet phldrT="[Texto]" phldr="1"/>
      <dgm:spPr/>
      <dgm:t>
        <a:bodyPr/>
        <a:lstStyle/>
        <a:p>
          <a:endParaRPr lang="es-MX"/>
        </a:p>
      </dgm:t>
    </dgm:pt>
    <dgm:pt modelId="{F9839B71-B3CD-4093-AB0C-61D737ACBFA5}" type="parTrans" cxnId="{A764C176-99AB-40A4-A41E-6D53CEBCF683}">
      <dgm:prSet/>
      <dgm:spPr/>
      <dgm:t>
        <a:bodyPr/>
        <a:lstStyle/>
        <a:p>
          <a:endParaRPr lang="es-MX"/>
        </a:p>
      </dgm:t>
    </dgm:pt>
    <dgm:pt modelId="{71C48DCB-C946-4403-A621-0EA35851DBBA}" type="sibTrans" cxnId="{A764C176-99AB-40A4-A41E-6D53CEBCF683}">
      <dgm:prSet/>
      <dgm:spPr/>
      <dgm:t>
        <a:bodyPr/>
        <a:lstStyle/>
        <a:p>
          <a:endParaRPr lang="es-MX"/>
        </a:p>
      </dgm:t>
    </dgm:pt>
    <dgm:pt modelId="{BB3BC62D-CA24-406E-8B91-9FC3A74037DB}">
      <dgm:prSet phldrT="[Texto]"/>
      <dgm:spPr/>
      <dgm:t>
        <a:bodyPr/>
        <a:lstStyle/>
        <a:p>
          <a:endParaRPr lang="es-MX"/>
        </a:p>
      </dgm:t>
    </dgm:pt>
    <dgm:pt modelId="{3382C534-1798-4BF7-98BD-EE6DA52556A0}" type="parTrans" cxnId="{DFEF7039-EEC3-4078-8992-C21475A259AA}">
      <dgm:prSet/>
      <dgm:spPr/>
      <dgm:t>
        <a:bodyPr/>
        <a:lstStyle/>
        <a:p>
          <a:endParaRPr lang="es-MX"/>
        </a:p>
      </dgm:t>
    </dgm:pt>
    <dgm:pt modelId="{58F9D99D-8435-485A-8E93-AF3D4A311247}" type="sibTrans" cxnId="{DFEF7039-EEC3-4078-8992-C21475A259AA}">
      <dgm:prSet/>
      <dgm:spPr/>
      <dgm:t>
        <a:bodyPr/>
        <a:lstStyle/>
        <a:p>
          <a:endParaRPr lang="es-MX"/>
        </a:p>
      </dgm:t>
    </dgm:pt>
    <dgm:pt modelId="{9619D863-AB61-4432-8A43-3D2348B28ECE}">
      <dgm:prSet phldrT="[Texto]"/>
      <dgm:spPr/>
      <dgm:t>
        <a:bodyPr/>
        <a:lstStyle/>
        <a:p>
          <a:r>
            <a:rPr lang="es-MX" b="1"/>
            <a:t>3. Promover y mantener procesos sencillos de medición e información (Metas-Indicadores).</a:t>
          </a:r>
        </a:p>
      </dgm:t>
    </dgm:pt>
    <dgm:pt modelId="{702A3A08-D8BE-4CE9-85CC-79140F5287F7}" type="parTrans" cxnId="{EBFB7FAF-20AB-4544-8DA6-A11AA06A6623}">
      <dgm:prSet/>
      <dgm:spPr/>
      <dgm:t>
        <a:bodyPr/>
        <a:lstStyle/>
        <a:p>
          <a:endParaRPr lang="es-MX"/>
        </a:p>
      </dgm:t>
    </dgm:pt>
    <dgm:pt modelId="{5606F868-39C7-4302-A987-5CF3A2C8EFD2}" type="sibTrans" cxnId="{EBFB7FAF-20AB-4544-8DA6-A11AA06A6623}">
      <dgm:prSet/>
      <dgm:spPr/>
      <dgm:t>
        <a:bodyPr/>
        <a:lstStyle/>
        <a:p>
          <a:endParaRPr lang="es-MX"/>
        </a:p>
      </dgm:t>
    </dgm:pt>
    <dgm:pt modelId="{30A918DB-17B2-491C-BF75-B79E3CD660AF}">
      <dgm:prSet phldrT="[Texto]"/>
      <dgm:spPr/>
      <dgm:t>
        <a:bodyPr/>
        <a:lstStyle/>
        <a:p>
          <a:r>
            <a:rPr lang="es-MX"/>
            <a:t>4. Usar la información sobre resultados para aprender, apoyar la toma de decisiones y mejorar la rendición de cuentas.</a:t>
          </a:r>
        </a:p>
      </dgm:t>
    </dgm:pt>
    <dgm:pt modelId="{E6FD668F-FBE7-45C2-B9B7-5C5F79202F8D}" type="parTrans" cxnId="{0060E95A-F6A8-49A2-8D79-2541EADF8FCC}">
      <dgm:prSet/>
      <dgm:spPr/>
      <dgm:t>
        <a:bodyPr/>
        <a:lstStyle/>
        <a:p>
          <a:endParaRPr lang="es-MX"/>
        </a:p>
      </dgm:t>
    </dgm:pt>
    <dgm:pt modelId="{556C5AF7-4BBF-478A-88D6-3A6AD12A6594}" type="sibTrans" cxnId="{0060E95A-F6A8-49A2-8D79-2541EADF8FCC}">
      <dgm:prSet/>
      <dgm:spPr/>
      <dgm:t>
        <a:bodyPr/>
        <a:lstStyle/>
        <a:p>
          <a:endParaRPr lang="es-MX"/>
        </a:p>
      </dgm:t>
    </dgm:pt>
    <dgm:pt modelId="{284DAC3B-E7E6-4FB3-AC2F-2BBC1D0BC35E}">
      <dgm:prSet phldrT="[Texto]"/>
      <dgm:spPr/>
      <dgm:t>
        <a:bodyPr/>
        <a:lstStyle/>
        <a:p>
          <a:r>
            <a:rPr lang="es-MX" b="1" i="0"/>
            <a:t>5. Gestionar para, no por, resultados.</a:t>
          </a:r>
        </a:p>
      </dgm:t>
    </dgm:pt>
    <dgm:pt modelId="{F1F71DB7-E672-4340-9F0F-D57E0C3B74F4}" type="parTrans" cxnId="{358120DF-7D78-4999-89AE-E52F067819A4}">
      <dgm:prSet/>
      <dgm:spPr/>
      <dgm:t>
        <a:bodyPr/>
        <a:lstStyle/>
        <a:p>
          <a:endParaRPr lang="es-MX"/>
        </a:p>
      </dgm:t>
    </dgm:pt>
    <dgm:pt modelId="{99A50169-90F2-410E-9B33-67C353C440C4}" type="sibTrans" cxnId="{358120DF-7D78-4999-89AE-E52F067819A4}">
      <dgm:prSet/>
      <dgm:spPr/>
      <dgm:t>
        <a:bodyPr/>
        <a:lstStyle/>
        <a:p>
          <a:endParaRPr lang="es-MX"/>
        </a:p>
      </dgm:t>
    </dgm:pt>
    <dgm:pt modelId="{1A0184A4-F2F2-4A79-BD3F-E63AAB5CEDEE}" type="pres">
      <dgm:prSet presAssocID="{56218E52-009D-4256-BE13-296F43702965}" presName="cycle" presStyleCnt="0">
        <dgm:presLayoutVars>
          <dgm:chMax val="1"/>
          <dgm:dir/>
          <dgm:animLvl val="ctr"/>
          <dgm:resizeHandles val="exact"/>
        </dgm:presLayoutVars>
      </dgm:prSet>
      <dgm:spPr/>
    </dgm:pt>
    <dgm:pt modelId="{5D9F377C-E26F-4ED6-ACD3-B5E9B3B0930D}" type="pres">
      <dgm:prSet presAssocID="{02A6904E-A44E-485F-B974-4595B568DB01}" presName="centerShape" presStyleLbl="node0" presStyleIdx="0" presStyleCnt="1"/>
      <dgm:spPr/>
    </dgm:pt>
    <dgm:pt modelId="{0B01E41E-62D3-4BE9-B150-33333D3F959C}" type="pres">
      <dgm:prSet presAssocID="{483FC2A2-590B-4B0A-8FAC-B29E4ABA0057}" presName="parTrans" presStyleLbl="bgSibTrans2D1" presStyleIdx="0" presStyleCnt="5"/>
      <dgm:spPr/>
    </dgm:pt>
    <dgm:pt modelId="{4C967DC4-8416-4029-9284-F63F1CA6D408}" type="pres">
      <dgm:prSet presAssocID="{1362A098-8E99-401B-B68E-9637B4EDB5D0}" presName="node" presStyleLbl="node1" presStyleIdx="0" presStyleCnt="5">
        <dgm:presLayoutVars>
          <dgm:bulletEnabled val="1"/>
        </dgm:presLayoutVars>
      </dgm:prSet>
      <dgm:spPr/>
    </dgm:pt>
    <dgm:pt modelId="{59096E6D-5E19-4D61-84CE-958F04B01D06}" type="pres">
      <dgm:prSet presAssocID="{E37408C0-09E6-49D7-832B-3B9DDD127989}" presName="parTrans" presStyleLbl="bgSibTrans2D1" presStyleIdx="1" presStyleCnt="5"/>
      <dgm:spPr/>
    </dgm:pt>
    <dgm:pt modelId="{B63422EC-7458-4C70-A833-B12E17526BF4}" type="pres">
      <dgm:prSet presAssocID="{F205CED5-663C-413E-B28E-E97B339E1627}" presName="node" presStyleLbl="node1" presStyleIdx="1" presStyleCnt="5">
        <dgm:presLayoutVars>
          <dgm:bulletEnabled val="1"/>
        </dgm:presLayoutVars>
      </dgm:prSet>
      <dgm:spPr/>
    </dgm:pt>
    <dgm:pt modelId="{11BAEBD1-84D2-40A8-BF2B-ECFD5F7E1B16}" type="pres">
      <dgm:prSet presAssocID="{702A3A08-D8BE-4CE9-85CC-79140F5287F7}" presName="parTrans" presStyleLbl="bgSibTrans2D1" presStyleIdx="2" presStyleCnt="5"/>
      <dgm:spPr/>
    </dgm:pt>
    <dgm:pt modelId="{34CF6370-93A9-4D18-8B17-80B579BAD5F6}" type="pres">
      <dgm:prSet presAssocID="{9619D863-AB61-4432-8A43-3D2348B28ECE}" presName="node" presStyleLbl="node1" presStyleIdx="2" presStyleCnt="5">
        <dgm:presLayoutVars>
          <dgm:bulletEnabled val="1"/>
        </dgm:presLayoutVars>
      </dgm:prSet>
      <dgm:spPr/>
    </dgm:pt>
    <dgm:pt modelId="{9D9D8443-E67A-43A4-B02B-45E9AEDBBCCE}" type="pres">
      <dgm:prSet presAssocID="{E6FD668F-FBE7-45C2-B9B7-5C5F79202F8D}" presName="parTrans" presStyleLbl="bgSibTrans2D1" presStyleIdx="3" presStyleCnt="5"/>
      <dgm:spPr/>
    </dgm:pt>
    <dgm:pt modelId="{6D9899F0-89FA-4086-A6B8-F2FDFA8A997F}" type="pres">
      <dgm:prSet presAssocID="{30A918DB-17B2-491C-BF75-B79E3CD660AF}" presName="node" presStyleLbl="node1" presStyleIdx="3" presStyleCnt="5">
        <dgm:presLayoutVars>
          <dgm:bulletEnabled val="1"/>
        </dgm:presLayoutVars>
      </dgm:prSet>
      <dgm:spPr/>
    </dgm:pt>
    <dgm:pt modelId="{CCEC4905-186D-4CEA-963B-4A73650CAB56}" type="pres">
      <dgm:prSet presAssocID="{F1F71DB7-E672-4340-9F0F-D57E0C3B74F4}" presName="parTrans" presStyleLbl="bgSibTrans2D1" presStyleIdx="4" presStyleCnt="5"/>
      <dgm:spPr/>
    </dgm:pt>
    <dgm:pt modelId="{6DD7ABCD-FB00-4B1C-ABA5-B3150E95FB5A}" type="pres">
      <dgm:prSet presAssocID="{284DAC3B-E7E6-4FB3-AC2F-2BBC1D0BC35E}" presName="node" presStyleLbl="node1" presStyleIdx="4" presStyleCnt="5">
        <dgm:presLayoutVars>
          <dgm:bulletEnabled val="1"/>
        </dgm:presLayoutVars>
      </dgm:prSet>
      <dgm:spPr/>
    </dgm:pt>
  </dgm:ptLst>
  <dgm:cxnLst>
    <dgm:cxn modelId="{D91B791B-A23F-467B-A8B4-4883839FDD49}" srcId="{51A061C5-BB86-43A8-872D-ECD0F9538F96}" destId="{86297C59-E72B-4567-9EC4-31A64443C23A}" srcOrd="0" destOrd="0" parTransId="{88492099-727F-4692-8021-01423DF86737}" sibTransId="{A4309CE3-F4AA-47CE-B8D3-1782A4E0C18C}"/>
    <dgm:cxn modelId="{08D61A20-CC43-4FB8-9086-74F8B994F83B}" type="presOf" srcId="{483FC2A2-590B-4B0A-8FAC-B29E4ABA0057}" destId="{0B01E41E-62D3-4BE9-B150-33333D3F959C}" srcOrd="0" destOrd="0" presId="urn:microsoft.com/office/officeart/2005/8/layout/radial4"/>
    <dgm:cxn modelId="{7AB92334-5283-4F97-968B-8C8073538A9A}" srcId="{B4A75C53-0201-4A58-B014-6E988D6A9AF7}" destId="{2A8AF528-A961-4174-8C8F-57773697514E}" srcOrd="0" destOrd="0" parTransId="{EDD9A615-2301-40E6-9184-94CE1398D874}" sibTransId="{8372880C-BD1F-4BCD-9625-29516FF335BF}"/>
    <dgm:cxn modelId="{DFEF7039-EEC3-4078-8992-C21475A259AA}" srcId="{56218E52-009D-4256-BE13-296F43702965}" destId="{BB3BC62D-CA24-406E-8B91-9FC3A74037DB}" srcOrd="5" destOrd="0" parTransId="{3382C534-1798-4BF7-98BD-EE6DA52556A0}" sibTransId="{58F9D99D-8435-485A-8E93-AF3D4A311247}"/>
    <dgm:cxn modelId="{DAE1545B-E671-4948-9BF2-01AF48720E9C}" srcId="{273F19DC-C0E7-4BF6-A936-D048ED2A36FE}" destId="{E7EB56E3-4699-499E-8A04-5E1F8658C286}" srcOrd="1" destOrd="0" parTransId="{8DDF3297-E65F-496C-96C3-79D9742EAEF5}" sibTransId="{AE9FE8C8-4E1B-4C42-B9E2-6BE28EAA7D86}"/>
    <dgm:cxn modelId="{DA6C3165-CF0A-474F-9CEC-C699BAEC0FCF}" srcId="{02A6904E-A44E-485F-B974-4595B568DB01}" destId="{F205CED5-663C-413E-B28E-E97B339E1627}" srcOrd="1" destOrd="0" parTransId="{E37408C0-09E6-49D7-832B-3B9DDD127989}" sibTransId="{C40EEA65-EFC7-4900-B98D-1B3D436415F3}"/>
    <dgm:cxn modelId="{7491AD46-3603-4D2E-A7D5-6CEDA671B585}" srcId="{56218E52-009D-4256-BE13-296F43702965}" destId="{51A061C5-BB86-43A8-872D-ECD0F9538F96}" srcOrd="1" destOrd="0" parTransId="{758DFDF2-4A1D-48D9-8F29-03750CF24E78}" sibTransId="{E383D812-8509-4FE4-A880-36F05E165AB4}"/>
    <dgm:cxn modelId="{397AEF68-87D4-41B5-B5F3-188292D39DDF}" type="presOf" srcId="{1362A098-8E99-401B-B68E-9637B4EDB5D0}" destId="{4C967DC4-8416-4029-9284-F63F1CA6D408}" srcOrd="0" destOrd="0" presId="urn:microsoft.com/office/officeart/2005/8/layout/radial4"/>
    <dgm:cxn modelId="{0AC97F53-299F-4F8B-89A2-E43A4E1C778F}" type="presOf" srcId="{9619D863-AB61-4432-8A43-3D2348B28ECE}" destId="{34CF6370-93A9-4D18-8B17-80B579BAD5F6}" srcOrd="0" destOrd="0" presId="urn:microsoft.com/office/officeart/2005/8/layout/radial4"/>
    <dgm:cxn modelId="{A764C176-99AB-40A4-A41E-6D53CEBCF683}" srcId="{B4A75C53-0201-4A58-B014-6E988D6A9AF7}" destId="{36544FC5-AD12-48F2-8AA2-F600148F9613}" srcOrd="1" destOrd="0" parTransId="{F9839B71-B3CD-4093-AB0C-61D737ACBFA5}" sibTransId="{71C48DCB-C946-4403-A621-0EA35851DBBA}"/>
    <dgm:cxn modelId="{1E0A0357-7D69-4433-97A2-F2CF1E6D95DC}" srcId="{56218E52-009D-4256-BE13-296F43702965}" destId="{273F19DC-C0E7-4BF6-A936-D048ED2A36FE}" srcOrd="4" destOrd="0" parTransId="{C40CE54D-092F-4277-B444-4C0F027FAA1A}" sibTransId="{3FDEDF80-5609-4945-BD9D-024F3AFAFA13}"/>
    <dgm:cxn modelId="{DBC3377A-86F5-45F6-9FAC-D362537ED53F}" type="presOf" srcId="{02A6904E-A44E-485F-B974-4595B568DB01}" destId="{5D9F377C-E26F-4ED6-ACD3-B5E9B3B0930D}" srcOrd="0" destOrd="0" presId="urn:microsoft.com/office/officeart/2005/8/layout/radial4"/>
    <dgm:cxn modelId="{0060E95A-F6A8-49A2-8D79-2541EADF8FCC}" srcId="{02A6904E-A44E-485F-B974-4595B568DB01}" destId="{30A918DB-17B2-491C-BF75-B79E3CD660AF}" srcOrd="3" destOrd="0" parTransId="{E6FD668F-FBE7-45C2-B9B7-5C5F79202F8D}" sibTransId="{556C5AF7-4BBF-478A-88D6-3A6AD12A6594}"/>
    <dgm:cxn modelId="{E202597E-2A2E-4226-901E-1C2CBDE4DBEC}" srcId="{02A6904E-A44E-485F-B974-4595B568DB01}" destId="{1362A098-8E99-401B-B68E-9637B4EDB5D0}" srcOrd="0" destOrd="0" parTransId="{483FC2A2-590B-4B0A-8FAC-B29E4ABA0057}" sibTransId="{D3DDCFDA-0FCF-4D60-98EF-C1F2C8F74C46}"/>
    <dgm:cxn modelId="{0227907E-18F4-417B-A540-2D64D1BE097F}" type="presOf" srcId="{E6FD668F-FBE7-45C2-B9B7-5C5F79202F8D}" destId="{9D9D8443-E67A-43A4-B02B-45E9AEDBBCCE}" srcOrd="0" destOrd="0" presId="urn:microsoft.com/office/officeart/2005/8/layout/radial4"/>
    <dgm:cxn modelId="{701BE681-7F03-4F51-BD11-B504672F2F93}" srcId="{273F19DC-C0E7-4BF6-A936-D048ED2A36FE}" destId="{1B9FF2D8-A48D-4241-B6F0-CD7E4403ACBF}" srcOrd="0" destOrd="0" parTransId="{BF61E263-3252-490E-B055-DB90463242CC}" sibTransId="{D1E115E7-5543-43D2-9579-CB402F48D7D2}"/>
    <dgm:cxn modelId="{B8A63382-5436-4E20-896F-BEE64A02C696}" type="presOf" srcId="{702A3A08-D8BE-4CE9-85CC-79140F5287F7}" destId="{11BAEBD1-84D2-40A8-BF2B-ECFD5F7E1B16}" srcOrd="0" destOrd="0" presId="urn:microsoft.com/office/officeart/2005/8/layout/radial4"/>
    <dgm:cxn modelId="{2BE39984-49C3-43CD-97CE-738662B18670}" type="presOf" srcId="{E37408C0-09E6-49D7-832B-3B9DDD127989}" destId="{59096E6D-5E19-4D61-84CE-958F04B01D06}" srcOrd="0" destOrd="0" presId="urn:microsoft.com/office/officeart/2005/8/layout/radial4"/>
    <dgm:cxn modelId="{C8C6FE89-D08B-4950-947A-FEAAE0FAA291}" type="presOf" srcId="{284DAC3B-E7E6-4FB3-AC2F-2BBC1D0BC35E}" destId="{6DD7ABCD-FB00-4B1C-ABA5-B3150E95FB5A}" srcOrd="0" destOrd="0" presId="urn:microsoft.com/office/officeart/2005/8/layout/radial4"/>
    <dgm:cxn modelId="{F1B04994-8906-4878-803E-693D389F3C70}" type="presOf" srcId="{56218E52-009D-4256-BE13-296F43702965}" destId="{1A0184A4-F2F2-4A79-BD3F-E63AAB5CEDEE}" srcOrd="0" destOrd="0" presId="urn:microsoft.com/office/officeart/2005/8/layout/radial4"/>
    <dgm:cxn modelId="{E327FF9B-5C5D-4505-8635-7C1A80E91F97}" srcId="{B78DF859-A780-4543-B245-BF0FC22FE8DB}" destId="{A5507A9C-D6B3-4054-83A8-BB7B93E0D2C2}" srcOrd="1" destOrd="0" parTransId="{8E646B18-57DF-4503-9AC6-50B3D7900B60}" sibTransId="{3E0AE8A6-A674-461D-B205-8D62772B1426}"/>
    <dgm:cxn modelId="{1DCEECA5-7C70-46CD-B1D6-E38056E589BB}" srcId="{56218E52-009D-4256-BE13-296F43702965}" destId="{B4A75C53-0201-4A58-B014-6E988D6A9AF7}" srcOrd="2" destOrd="0" parTransId="{439504F4-BB15-4B82-8640-B4EC25FF494B}" sibTransId="{45B0E15F-6C82-4E9F-8465-AA3E67464187}"/>
    <dgm:cxn modelId="{EBFB7FAF-20AB-4544-8DA6-A11AA06A6623}" srcId="{02A6904E-A44E-485F-B974-4595B568DB01}" destId="{9619D863-AB61-4432-8A43-3D2348B28ECE}" srcOrd="2" destOrd="0" parTransId="{702A3A08-D8BE-4CE9-85CC-79140F5287F7}" sibTransId="{5606F868-39C7-4302-A987-5CF3A2C8EFD2}"/>
    <dgm:cxn modelId="{C96874B4-33B1-468E-BBA9-84CB6249657E}" srcId="{56218E52-009D-4256-BE13-296F43702965}" destId="{02A6904E-A44E-485F-B974-4595B568DB01}" srcOrd="0" destOrd="0" parTransId="{8F4AAB58-6B2C-4953-8C71-F5634B144FE0}" sibTransId="{6AA0C4D1-2A52-4D14-9105-02A7E3E14881}"/>
    <dgm:cxn modelId="{FC4143C5-BC8E-41B0-ABCE-0537402710FD}" type="presOf" srcId="{F1F71DB7-E672-4340-9F0F-D57E0C3B74F4}" destId="{CCEC4905-186D-4CEA-963B-4A73650CAB56}" srcOrd="0" destOrd="0" presId="urn:microsoft.com/office/officeart/2005/8/layout/radial4"/>
    <dgm:cxn modelId="{A02261D1-BE41-42C5-8599-A6466114A6D3}" srcId="{B78DF859-A780-4543-B245-BF0FC22FE8DB}" destId="{E643C907-D7B6-414F-95D1-B8702935D885}" srcOrd="0" destOrd="0" parTransId="{74BB9C1D-ACBF-4B6C-831B-165E6DBEFB29}" sibTransId="{E61E0E52-D29C-450F-94D5-5A584CDE998E}"/>
    <dgm:cxn modelId="{CB7FCBD4-400D-49A6-9046-A400C546635B}" type="presOf" srcId="{F205CED5-663C-413E-B28E-E97B339E1627}" destId="{B63422EC-7458-4C70-A833-B12E17526BF4}" srcOrd="0" destOrd="0" presId="urn:microsoft.com/office/officeart/2005/8/layout/radial4"/>
    <dgm:cxn modelId="{5276FFD6-40E1-4A46-85A6-74824731328F}" type="presOf" srcId="{30A918DB-17B2-491C-BF75-B79E3CD660AF}" destId="{6D9899F0-89FA-4086-A6B8-F2FDFA8A997F}" srcOrd="0" destOrd="0" presId="urn:microsoft.com/office/officeart/2005/8/layout/radial4"/>
    <dgm:cxn modelId="{358120DF-7D78-4999-89AE-E52F067819A4}" srcId="{02A6904E-A44E-485F-B974-4595B568DB01}" destId="{284DAC3B-E7E6-4FB3-AC2F-2BBC1D0BC35E}" srcOrd="4" destOrd="0" parTransId="{F1F71DB7-E672-4340-9F0F-D57E0C3B74F4}" sibTransId="{99A50169-90F2-410E-9B33-67C353C440C4}"/>
    <dgm:cxn modelId="{A431F8EE-6140-4037-A673-74D3F56A5071}" srcId="{51A061C5-BB86-43A8-872D-ECD0F9538F96}" destId="{AD8BE692-1C32-426A-B696-9031ACB3F26B}" srcOrd="1" destOrd="0" parTransId="{A614E003-541A-49E1-A2AF-AD44E7AF8C7E}" sibTransId="{AE7B89DE-B401-4D01-B31C-36B3549A4A67}"/>
    <dgm:cxn modelId="{6AAAD6F4-F716-4242-B18F-EA0E3B56DF56}" srcId="{56218E52-009D-4256-BE13-296F43702965}" destId="{B78DF859-A780-4543-B245-BF0FC22FE8DB}" srcOrd="3" destOrd="0" parTransId="{827F2DD1-64FA-4D2F-A62B-D09DB607150F}" sibTransId="{9DAE9C7E-757E-4B5E-AC14-E6A3948EDCC0}"/>
    <dgm:cxn modelId="{30F682E3-0D23-407A-A372-5F3607AD2F04}" type="presParOf" srcId="{1A0184A4-F2F2-4A79-BD3F-E63AAB5CEDEE}" destId="{5D9F377C-E26F-4ED6-ACD3-B5E9B3B0930D}" srcOrd="0" destOrd="0" presId="urn:microsoft.com/office/officeart/2005/8/layout/radial4"/>
    <dgm:cxn modelId="{21ABA320-013C-44E8-B1D8-CEEFA9021304}" type="presParOf" srcId="{1A0184A4-F2F2-4A79-BD3F-E63AAB5CEDEE}" destId="{0B01E41E-62D3-4BE9-B150-33333D3F959C}" srcOrd="1" destOrd="0" presId="urn:microsoft.com/office/officeart/2005/8/layout/radial4"/>
    <dgm:cxn modelId="{5ABFDF1E-15DB-4BA6-94BA-769A29889065}" type="presParOf" srcId="{1A0184A4-F2F2-4A79-BD3F-E63AAB5CEDEE}" destId="{4C967DC4-8416-4029-9284-F63F1CA6D408}" srcOrd="2" destOrd="0" presId="urn:microsoft.com/office/officeart/2005/8/layout/radial4"/>
    <dgm:cxn modelId="{4B597533-0CA0-4C6B-88F2-B0D5AEB50D1A}" type="presParOf" srcId="{1A0184A4-F2F2-4A79-BD3F-E63AAB5CEDEE}" destId="{59096E6D-5E19-4D61-84CE-958F04B01D06}" srcOrd="3" destOrd="0" presId="urn:microsoft.com/office/officeart/2005/8/layout/radial4"/>
    <dgm:cxn modelId="{DF4FF516-3105-4BEF-8C79-C5CF2CB33865}" type="presParOf" srcId="{1A0184A4-F2F2-4A79-BD3F-E63AAB5CEDEE}" destId="{B63422EC-7458-4C70-A833-B12E17526BF4}" srcOrd="4" destOrd="0" presId="urn:microsoft.com/office/officeart/2005/8/layout/radial4"/>
    <dgm:cxn modelId="{917C5FDA-4DA6-4A82-A21D-4637526C6F36}" type="presParOf" srcId="{1A0184A4-F2F2-4A79-BD3F-E63AAB5CEDEE}" destId="{11BAEBD1-84D2-40A8-BF2B-ECFD5F7E1B16}" srcOrd="5" destOrd="0" presId="urn:microsoft.com/office/officeart/2005/8/layout/radial4"/>
    <dgm:cxn modelId="{52C3ABD9-2716-427C-A8E6-5824E1BEF276}" type="presParOf" srcId="{1A0184A4-F2F2-4A79-BD3F-E63AAB5CEDEE}" destId="{34CF6370-93A9-4D18-8B17-80B579BAD5F6}" srcOrd="6" destOrd="0" presId="urn:microsoft.com/office/officeart/2005/8/layout/radial4"/>
    <dgm:cxn modelId="{4F7A6C56-C94F-4997-B2BF-E49EC950495E}" type="presParOf" srcId="{1A0184A4-F2F2-4A79-BD3F-E63AAB5CEDEE}" destId="{9D9D8443-E67A-43A4-B02B-45E9AEDBBCCE}" srcOrd="7" destOrd="0" presId="urn:microsoft.com/office/officeart/2005/8/layout/radial4"/>
    <dgm:cxn modelId="{312B088F-D7F0-427E-9A0F-734DBC7DFC83}" type="presParOf" srcId="{1A0184A4-F2F2-4A79-BD3F-E63AAB5CEDEE}" destId="{6D9899F0-89FA-4086-A6B8-F2FDFA8A997F}" srcOrd="8" destOrd="0" presId="urn:microsoft.com/office/officeart/2005/8/layout/radial4"/>
    <dgm:cxn modelId="{42FDF9CE-D2F9-4C16-92F1-39D1D3441D2F}" type="presParOf" srcId="{1A0184A4-F2F2-4A79-BD3F-E63AAB5CEDEE}" destId="{CCEC4905-186D-4CEA-963B-4A73650CAB56}" srcOrd="9" destOrd="0" presId="urn:microsoft.com/office/officeart/2005/8/layout/radial4"/>
    <dgm:cxn modelId="{3F8F6AF4-4BE4-42B5-9749-EA955EF74427}" type="presParOf" srcId="{1A0184A4-F2F2-4A79-BD3F-E63AAB5CEDEE}" destId="{6DD7ABCD-FB00-4B1C-ABA5-B3150E95FB5A}" srcOrd="10" destOrd="0" presId="urn:microsoft.com/office/officeart/2005/8/layout/radial4"/>
  </dgm:cxnLst>
  <dgm:bg/>
  <dgm:whole/>
  <dgm:extLst>
    <a:ext uri="http://schemas.microsoft.com/office/drawing/2008/diagram">
      <dsp:dataModelExt xmlns:dsp="http://schemas.microsoft.com/office/drawing/2008/diagram" relId="rId5" minVer="http://schemas.openxmlformats.org/drawingml/2006/diagram"/>
    </a:ext>
    <a:ext uri="{C62137D5-CB1D-491B-B009-E17868A290BF}">
      <dgm14:recolorImg xmlns:dgm14="http://schemas.microsoft.com/office/drawing/2010/diagram" val="1"/>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21E3BF0-5009-45A5-8772-EDF42F1E2D63}">
      <dsp:nvSpPr>
        <dsp:cNvPr id="0" name=""/>
        <dsp:cNvSpPr/>
      </dsp:nvSpPr>
      <dsp:spPr>
        <a:xfrm>
          <a:off x="38090" y="36203"/>
          <a:ext cx="4727273" cy="561653"/>
        </a:xfrm>
        <a:prstGeom prst="roundRect">
          <a:avLst>
            <a:gd name="adj" fmla="val 10000"/>
          </a:avLst>
        </a:prstGeom>
        <a:gradFill rotWithShape="0">
          <a:gsLst>
            <a:gs pos="0">
              <a:schemeClr val="accent3">
                <a:hueOff val="0"/>
                <a:satOff val="0"/>
                <a:lumOff val="0"/>
                <a:alphaOff val="0"/>
                <a:tint val="50000"/>
                <a:satMod val="300000"/>
              </a:schemeClr>
            </a:gs>
            <a:gs pos="35000">
              <a:schemeClr val="accent3">
                <a:hueOff val="0"/>
                <a:satOff val="0"/>
                <a:lumOff val="0"/>
                <a:alphaOff val="0"/>
                <a:tint val="37000"/>
                <a:satMod val="300000"/>
              </a:schemeClr>
            </a:gs>
            <a:gs pos="100000">
              <a:schemeClr val="accent3">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MX" sz="1000" b="1" kern="1200"/>
            <a:t>El presupuesto basado en resultados </a:t>
          </a:r>
          <a:r>
            <a:rPr lang="es-MX" sz="1000" kern="1200"/>
            <a:t>es una herramienta que busca se mejore el ejercicio del gasto público, para el logro de resultados que impacten en el bienestar de la población</a:t>
          </a:r>
          <a:r>
            <a:rPr lang="es-MX" sz="500" kern="1200"/>
            <a:t>.</a:t>
          </a:r>
        </a:p>
      </dsp:txBody>
      <dsp:txXfrm>
        <a:off x="54540" y="52653"/>
        <a:ext cx="3762801" cy="528753"/>
      </dsp:txXfrm>
    </dsp:sp>
    <dsp:sp modelId="{15CB1378-4F6B-4388-9879-9B1C89CABD1D}">
      <dsp:nvSpPr>
        <dsp:cNvPr id="0" name=""/>
        <dsp:cNvSpPr/>
      </dsp:nvSpPr>
      <dsp:spPr>
        <a:xfrm>
          <a:off x="292420" y="864812"/>
          <a:ext cx="4940350" cy="496965"/>
        </a:xfrm>
        <a:prstGeom prst="roundRect">
          <a:avLst>
            <a:gd name="adj" fmla="val 10000"/>
          </a:avLst>
        </a:prstGeom>
        <a:gradFill rotWithShape="0">
          <a:gsLst>
            <a:gs pos="0">
              <a:schemeClr val="accent3">
                <a:hueOff val="2812566"/>
                <a:satOff val="-4220"/>
                <a:lumOff val="-686"/>
                <a:alphaOff val="0"/>
                <a:tint val="50000"/>
                <a:satMod val="300000"/>
              </a:schemeClr>
            </a:gs>
            <a:gs pos="35000">
              <a:schemeClr val="accent3">
                <a:hueOff val="2812566"/>
                <a:satOff val="-4220"/>
                <a:lumOff val="-686"/>
                <a:alphaOff val="0"/>
                <a:tint val="37000"/>
                <a:satMod val="300000"/>
              </a:schemeClr>
            </a:gs>
            <a:gs pos="100000">
              <a:schemeClr val="accent3">
                <a:hueOff val="2812566"/>
                <a:satOff val="-4220"/>
                <a:lumOff val="-686"/>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MX" sz="1000" b="1" kern="1200"/>
            <a:t>El PbR </a:t>
          </a:r>
          <a:r>
            <a:rPr lang="es-MX" sz="1000" kern="1200"/>
            <a:t>se enfoca en la definición y establecimiento claro y sencillo de los objetivos y resultados que prevén alcanzar los programas a los que se asignan recursos presupuestarios.</a:t>
          </a:r>
        </a:p>
      </dsp:txBody>
      <dsp:txXfrm>
        <a:off x="306976" y="879368"/>
        <a:ext cx="3985995" cy="467853"/>
      </dsp:txXfrm>
    </dsp:sp>
    <dsp:sp modelId="{B97C59DF-1605-4347-9464-3EAB708CE0BA}">
      <dsp:nvSpPr>
        <dsp:cNvPr id="0" name=""/>
        <dsp:cNvSpPr/>
      </dsp:nvSpPr>
      <dsp:spPr>
        <a:xfrm>
          <a:off x="524693" y="1664848"/>
          <a:ext cx="4940350" cy="575081"/>
        </a:xfrm>
        <a:prstGeom prst="roundRect">
          <a:avLst>
            <a:gd name="adj" fmla="val 10000"/>
          </a:avLst>
        </a:prstGeom>
        <a:gradFill rotWithShape="0">
          <a:gsLst>
            <a:gs pos="0">
              <a:schemeClr val="accent3">
                <a:hueOff val="5625132"/>
                <a:satOff val="-8440"/>
                <a:lumOff val="-1373"/>
                <a:alphaOff val="0"/>
                <a:tint val="50000"/>
                <a:satMod val="300000"/>
              </a:schemeClr>
            </a:gs>
            <a:gs pos="35000">
              <a:schemeClr val="accent3">
                <a:hueOff val="5625132"/>
                <a:satOff val="-8440"/>
                <a:lumOff val="-1373"/>
                <a:alphaOff val="0"/>
                <a:tint val="37000"/>
                <a:satMod val="300000"/>
              </a:schemeClr>
            </a:gs>
            <a:gs pos="100000">
              <a:schemeClr val="accent3">
                <a:hueOff val="5625132"/>
                <a:satOff val="-8440"/>
                <a:lumOff val="-1373"/>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MX" sz="1000" kern="1200"/>
            <a:t>Los indicadores que se utilicen deben ser una </a:t>
          </a:r>
          <a:r>
            <a:rPr lang="es-MX" sz="1000" b="1" kern="1200"/>
            <a:t>medición del logro de los objetivos y un referente para el seguimiento de los avances </a:t>
          </a:r>
          <a:r>
            <a:rPr lang="es-MX" sz="1000" kern="1200"/>
            <a:t>y para la evaluación de los resultados esperados y alcanzados</a:t>
          </a:r>
          <a:r>
            <a:rPr lang="es-MX" sz="500" kern="1200"/>
            <a:t>.</a:t>
          </a:r>
        </a:p>
      </dsp:txBody>
      <dsp:txXfrm>
        <a:off x="541537" y="1681692"/>
        <a:ext cx="3981419" cy="541393"/>
      </dsp:txXfrm>
    </dsp:sp>
    <dsp:sp modelId="{434A83D4-4828-433A-AD28-4F0102A86EBB}">
      <dsp:nvSpPr>
        <dsp:cNvPr id="0" name=""/>
        <dsp:cNvSpPr/>
      </dsp:nvSpPr>
      <dsp:spPr>
        <a:xfrm>
          <a:off x="957938" y="2443491"/>
          <a:ext cx="4940350" cy="624620"/>
        </a:xfrm>
        <a:prstGeom prst="roundRect">
          <a:avLst>
            <a:gd name="adj" fmla="val 10000"/>
          </a:avLst>
        </a:prstGeom>
        <a:gradFill rotWithShape="0">
          <a:gsLst>
            <a:gs pos="0">
              <a:schemeClr val="accent3">
                <a:hueOff val="8437698"/>
                <a:satOff val="-12660"/>
                <a:lumOff val="-2059"/>
                <a:alphaOff val="0"/>
                <a:tint val="50000"/>
                <a:satMod val="300000"/>
              </a:schemeClr>
            </a:gs>
            <a:gs pos="35000">
              <a:schemeClr val="accent3">
                <a:hueOff val="8437698"/>
                <a:satOff val="-12660"/>
                <a:lumOff val="-2059"/>
                <a:alphaOff val="0"/>
                <a:tint val="37000"/>
                <a:satMod val="300000"/>
              </a:schemeClr>
            </a:gs>
            <a:gs pos="100000">
              <a:schemeClr val="accent3">
                <a:hueOff val="8437698"/>
                <a:satOff val="-12660"/>
                <a:lumOff val="-2059"/>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8100" tIns="38100" rIns="38100" bIns="38100" numCol="1" spcCol="1270" anchor="ctr" anchorCtr="0">
          <a:noAutofit/>
        </a:bodyPr>
        <a:lstStyle/>
        <a:p>
          <a:pPr marL="0" lvl="0" indent="0" algn="l" defTabSz="444500">
            <a:lnSpc>
              <a:spcPct val="90000"/>
            </a:lnSpc>
            <a:spcBef>
              <a:spcPct val="0"/>
            </a:spcBef>
            <a:spcAft>
              <a:spcPct val="35000"/>
            </a:spcAft>
            <a:buNone/>
          </a:pPr>
          <a:r>
            <a:rPr lang="es-MX" sz="1000" kern="1200"/>
            <a:t>De esta forma, </a:t>
          </a:r>
          <a:r>
            <a:rPr lang="es-MX" sz="1000" b="1" kern="1200"/>
            <a:t>los objetivos, los resultados, los programas, el presupuesto y los indicadores</a:t>
          </a:r>
          <a:r>
            <a:rPr lang="es-MX" sz="1000" kern="1200"/>
            <a:t>, integran un sistema dinámico y abierto que se debe traducir concretamente en</a:t>
          </a:r>
          <a:r>
            <a:rPr lang="es-MX" sz="500" kern="1200"/>
            <a:t>:</a:t>
          </a:r>
        </a:p>
      </dsp:txBody>
      <dsp:txXfrm>
        <a:off x="976232" y="2461785"/>
        <a:ext cx="3978519" cy="588032"/>
      </dsp:txXfrm>
    </dsp:sp>
    <dsp:sp modelId="{D94EB522-A374-42A2-AC85-44E8CD98FF9B}">
      <dsp:nvSpPr>
        <dsp:cNvPr id="0" name=""/>
        <dsp:cNvSpPr/>
      </dsp:nvSpPr>
      <dsp:spPr>
        <a:xfrm>
          <a:off x="1016607" y="3280171"/>
          <a:ext cx="5214145" cy="1299514"/>
        </a:xfrm>
        <a:prstGeom prst="roundRect">
          <a:avLst>
            <a:gd name="adj" fmla="val 10000"/>
          </a:avLst>
        </a:prstGeom>
        <a:gradFill rotWithShape="0">
          <a:gsLst>
            <a:gs pos="0">
              <a:schemeClr val="accent3">
                <a:hueOff val="11250264"/>
                <a:satOff val="-16880"/>
                <a:lumOff val="-2745"/>
                <a:alphaOff val="0"/>
                <a:tint val="50000"/>
                <a:satMod val="300000"/>
              </a:schemeClr>
            </a:gs>
            <a:gs pos="35000">
              <a:schemeClr val="accent3">
                <a:hueOff val="11250264"/>
                <a:satOff val="-16880"/>
                <a:lumOff val="-2745"/>
                <a:alphaOff val="0"/>
                <a:tint val="37000"/>
                <a:satMod val="300000"/>
              </a:schemeClr>
            </a:gs>
            <a:gs pos="100000">
              <a:schemeClr val="accent3">
                <a:hueOff val="11250264"/>
                <a:satOff val="-16880"/>
                <a:lumOff val="-2745"/>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30480" tIns="30480" rIns="30480" bIns="30480" numCol="1" spcCol="1270" anchor="ctr" anchorCtr="0">
          <a:noAutofit/>
        </a:bodyPr>
        <a:lstStyle/>
        <a:p>
          <a:pPr marL="0" lvl="0" indent="0" algn="l" defTabSz="355600">
            <a:lnSpc>
              <a:spcPct val="90000"/>
            </a:lnSpc>
            <a:spcBef>
              <a:spcPct val="0"/>
            </a:spcBef>
            <a:spcAft>
              <a:spcPct val="35000"/>
            </a:spcAft>
            <a:buNone/>
          </a:pPr>
          <a:r>
            <a:rPr lang="es-MX" sz="800" kern="1200"/>
            <a:t>– Crecimiento en el bienestar y calidad de vida de la población objetivo;</a:t>
          </a:r>
        </a:p>
        <a:p>
          <a:pPr marL="0" lvl="0" indent="0" algn="l" defTabSz="355600">
            <a:lnSpc>
              <a:spcPct val="90000"/>
            </a:lnSpc>
            <a:spcBef>
              <a:spcPct val="0"/>
            </a:spcBef>
            <a:spcAft>
              <a:spcPct val="35000"/>
            </a:spcAft>
            <a:buNone/>
          </a:pPr>
          <a:r>
            <a:rPr lang="es-MX" sz="800" kern="1200"/>
            <a:t>– Impulso efectivo e incentivos adecuados a la actividad económica y el empleo con sustentabilidad ambiental;</a:t>
          </a:r>
        </a:p>
        <a:p>
          <a:pPr marL="0" lvl="0" indent="0" algn="l" defTabSz="355600">
            <a:lnSpc>
              <a:spcPct val="90000"/>
            </a:lnSpc>
            <a:spcBef>
              <a:spcPct val="0"/>
            </a:spcBef>
            <a:spcAft>
              <a:spcPct val="35000"/>
            </a:spcAft>
            <a:buNone/>
          </a:pPr>
          <a:r>
            <a:rPr lang="es-MX" sz="800" kern="1200"/>
            <a:t>– Aumento en la cobertura y calidad de la infraestructura pública;</a:t>
          </a:r>
        </a:p>
        <a:p>
          <a:pPr marL="0" lvl="0" indent="0" algn="l" defTabSz="355600">
            <a:lnSpc>
              <a:spcPct val="90000"/>
            </a:lnSpc>
            <a:spcBef>
              <a:spcPct val="0"/>
            </a:spcBef>
            <a:spcAft>
              <a:spcPct val="35000"/>
            </a:spcAft>
            <a:buNone/>
          </a:pPr>
          <a:r>
            <a:rPr lang="es-MX" sz="800" kern="1200"/>
            <a:t>– Mayor cobertura y mejor calidad de los servicios públicos;</a:t>
          </a:r>
        </a:p>
        <a:p>
          <a:pPr marL="0" lvl="0" indent="0" algn="l" defTabSz="355600">
            <a:lnSpc>
              <a:spcPct val="90000"/>
            </a:lnSpc>
            <a:spcBef>
              <a:spcPct val="0"/>
            </a:spcBef>
            <a:spcAft>
              <a:spcPct val="35000"/>
            </a:spcAft>
            <a:buNone/>
          </a:pPr>
          <a:r>
            <a:rPr lang="es-MX" sz="800" kern="1200"/>
            <a:t>– Incremento en la productividad de los bienes públicos que se entregan a la sociedad;</a:t>
          </a:r>
        </a:p>
        <a:p>
          <a:pPr marL="0" lvl="0" indent="0" algn="l" defTabSz="355600">
            <a:lnSpc>
              <a:spcPct val="90000"/>
            </a:lnSpc>
            <a:spcBef>
              <a:spcPct val="0"/>
            </a:spcBef>
            <a:spcAft>
              <a:spcPct val="35000"/>
            </a:spcAft>
            <a:buNone/>
          </a:pPr>
          <a:r>
            <a:rPr lang="es-MX" sz="800" kern="1200"/>
            <a:t>– Disminución del costo de operación y del gasto en actividades administrativas y de apoyo; y</a:t>
          </a:r>
        </a:p>
        <a:p>
          <a:pPr marL="0" lvl="0" indent="0" algn="l" defTabSz="355600">
            <a:lnSpc>
              <a:spcPct val="90000"/>
            </a:lnSpc>
            <a:spcBef>
              <a:spcPct val="0"/>
            </a:spcBef>
            <a:spcAft>
              <a:spcPct val="35000"/>
            </a:spcAft>
            <a:buNone/>
          </a:pPr>
          <a:r>
            <a:rPr lang="es-MX" sz="800" kern="1200"/>
            <a:t>– Claridad sobre lo que la población recibe por la aplicación de sus impuestos y de los recursos públicos.</a:t>
          </a:r>
        </a:p>
      </dsp:txBody>
      <dsp:txXfrm>
        <a:off x="1054668" y="3318232"/>
        <a:ext cx="4161502" cy="1223392"/>
      </dsp:txXfrm>
    </dsp:sp>
    <dsp:sp modelId="{EF7345EA-D296-468B-A09F-4A4EE1D0349D}">
      <dsp:nvSpPr>
        <dsp:cNvPr id="0" name=""/>
        <dsp:cNvSpPr/>
      </dsp:nvSpPr>
      <dsp:spPr>
        <a:xfrm>
          <a:off x="4058560" y="435821"/>
          <a:ext cx="556320" cy="556320"/>
        </a:xfrm>
        <a:prstGeom prst="downArrow">
          <a:avLst>
            <a:gd name="adj1" fmla="val 55000"/>
            <a:gd name="adj2" fmla="val 45000"/>
          </a:avLst>
        </a:prstGeom>
        <a:solidFill>
          <a:schemeClr val="accent5">
            <a:lumMod val="60000"/>
            <a:lumOff val="40000"/>
            <a:alpha val="90000"/>
          </a:schemeClr>
        </a:solidFill>
        <a:ln w="9525" cap="flat" cmpd="sng" algn="ctr">
          <a:solidFill>
            <a:schemeClr val="accent3">
              <a:tint val="40000"/>
              <a:alpha val="90000"/>
              <a:hueOff val="0"/>
              <a:satOff val="0"/>
              <a:lumOff val="0"/>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31750" tIns="31750" rIns="31750" bIns="31750" numCol="1" spcCol="1270" anchor="ctr" anchorCtr="0">
          <a:noAutofit/>
        </a:bodyPr>
        <a:lstStyle/>
        <a:p>
          <a:pPr marL="0" lvl="0" indent="0" algn="ctr" defTabSz="1111250">
            <a:lnSpc>
              <a:spcPct val="90000"/>
            </a:lnSpc>
            <a:spcBef>
              <a:spcPct val="0"/>
            </a:spcBef>
            <a:spcAft>
              <a:spcPct val="35000"/>
            </a:spcAft>
            <a:buNone/>
          </a:pPr>
          <a:endParaRPr lang="es-MX" sz="2500" kern="1200"/>
        </a:p>
      </dsp:txBody>
      <dsp:txXfrm>
        <a:off x="4183732" y="435821"/>
        <a:ext cx="305976" cy="418631"/>
      </dsp:txXfrm>
    </dsp:sp>
    <dsp:sp modelId="{D52E500F-64C2-4825-B647-120396AEA2A7}">
      <dsp:nvSpPr>
        <dsp:cNvPr id="0" name=""/>
        <dsp:cNvSpPr/>
      </dsp:nvSpPr>
      <dsp:spPr>
        <a:xfrm>
          <a:off x="4620248" y="1217807"/>
          <a:ext cx="556320" cy="556320"/>
        </a:xfrm>
        <a:prstGeom prst="downArrow">
          <a:avLst>
            <a:gd name="adj1" fmla="val 55000"/>
            <a:gd name="adj2" fmla="val 45000"/>
          </a:avLst>
        </a:prstGeom>
        <a:solidFill>
          <a:schemeClr val="accent4">
            <a:lumMod val="75000"/>
            <a:alpha val="90000"/>
          </a:schemeClr>
        </a:solidFill>
        <a:ln w="9525" cap="flat" cmpd="sng" algn="ctr">
          <a:solidFill>
            <a:schemeClr val="accent3">
              <a:tint val="40000"/>
              <a:alpha val="90000"/>
              <a:hueOff val="3572285"/>
              <a:satOff val="-4598"/>
              <a:lumOff val="-358"/>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31750" tIns="31750" rIns="31750" bIns="31750" numCol="1" spcCol="1270" anchor="ctr" anchorCtr="0">
          <a:noAutofit/>
        </a:bodyPr>
        <a:lstStyle/>
        <a:p>
          <a:pPr marL="0" lvl="0" indent="0" algn="ctr" defTabSz="1111250">
            <a:lnSpc>
              <a:spcPct val="90000"/>
            </a:lnSpc>
            <a:spcBef>
              <a:spcPct val="0"/>
            </a:spcBef>
            <a:spcAft>
              <a:spcPct val="35000"/>
            </a:spcAft>
            <a:buNone/>
          </a:pPr>
          <a:endParaRPr lang="es-MX" sz="2500" kern="1200"/>
        </a:p>
      </dsp:txBody>
      <dsp:txXfrm>
        <a:off x="4745420" y="1217807"/>
        <a:ext cx="305976" cy="418631"/>
      </dsp:txXfrm>
    </dsp:sp>
    <dsp:sp modelId="{46B00BCB-A1A7-404E-B69F-28E8BACA4EBB}">
      <dsp:nvSpPr>
        <dsp:cNvPr id="0" name=""/>
        <dsp:cNvSpPr/>
      </dsp:nvSpPr>
      <dsp:spPr>
        <a:xfrm>
          <a:off x="4917778" y="2035507"/>
          <a:ext cx="556320" cy="556320"/>
        </a:xfrm>
        <a:prstGeom prst="downArrow">
          <a:avLst>
            <a:gd name="adj1" fmla="val 55000"/>
            <a:gd name="adj2" fmla="val 45000"/>
          </a:avLst>
        </a:prstGeom>
        <a:solidFill>
          <a:schemeClr val="bg2">
            <a:lumMod val="50000"/>
            <a:alpha val="90000"/>
          </a:schemeClr>
        </a:solidFill>
        <a:ln w="9525" cap="flat" cmpd="sng" algn="ctr">
          <a:solidFill>
            <a:schemeClr val="accent3">
              <a:tint val="40000"/>
              <a:alpha val="90000"/>
              <a:hueOff val="7144569"/>
              <a:satOff val="-9195"/>
              <a:lumOff val="-717"/>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31750" tIns="31750" rIns="31750" bIns="31750" numCol="1" spcCol="1270" anchor="ctr" anchorCtr="0">
          <a:noAutofit/>
        </a:bodyPr>
        <a:lstStyle/>
        <a:p>
          <a:pPr marL="0" lvl="0" indent="0" algn="ctr" defTabSz="1111250">
            <a:lnSpc>
              <a:spcPct val="90000"/>
            </a:lnSpc>
            <a:spcBef>
              <a:spcPct val="0"/>
            </a:spcBef>
            <a:spcAft>
              <a:spcPct val="35000"/>
            </a:spcAft>
            <a:buNone/>
          </a:pPr>
          <a:endParaRPr lang="es-MX" sz="2500" kern="1200"/>
        </a:p>
      </dsp:txBody>
      <dsp:txXfrm>
        <a:off x="5042950" y="2035507"/>
        <a:ext cx="305976" cy="418631"/>
      </dsp:txXfrm>
    </dsp:sp>
    <dsp:sp modelId="{B63BA56A-8D2A-4CF6-9754-D325A978FE02}">
      <dsp:nvSpPr>
        <dsp:cNvPr id="0" name=""/>
        <dsp:cNvSpPr/>
      </dsp:nvSpPr>
      <dsp:spPr>
        <a:xfrm>
          <a:off x="5350649" y="2884192"/>
          <a:ext cx="556320" cy="556320"/>
        </a:xfrm>
        <a:prstGeom prst="downArrow">
          <a:avLst>
            <a:gd name="adj1" fmla="val 55000"/>
            <a:gd name="adj2" fmla="val 45000"/>
          </a:avLst>
        </a:prstGeom>
        <a:solidFill>
          <a:schemeClr val="accent2">
            <a:lumMod val="60000"/>
            <a:lumOff val="40000"/>
            <a:alpha val="90000"/>
          </a:schemeClr>
        </a:solidFill>
        <a:ln w="9525" cap="flat" cmpd="sng" algn="ctr">
          <a:solidFill>
            <a:schemeClr val="accent3">
              <a:tint val="40000"/>
              <a:alpha val="90000"/>
              <a:hueOff val="10716854"/>
              <a:satOff val="-13793"/>
              <a:lumOff val="-1075"/>
              <a:alphaOff val="0"/>
            </a:schemeClr>
          </a:solidFill>
          <a:prstDash val="solid"/>
        </a:ln>
        <a:effectLst/>
      </dsp:spPr>
      <dsp:style>
        <a:lnRef idx="1">
          <a:scrgbClr r="0" g="0" b="0"/>
        </a:lnRef>
        <a:fillRef idx="1">
          <a:scrgbClr r="0" g="0" b="0"/>
        </a:fillRef>
        <a:effectRef idx="0">
          <a:scrgbClr r="0" g="0" b="0"/>
        </a:effectRef>
        <a:fontRef idx="minor"/>
      </dsp:style>
      <dsp:txBody>
        <a:bodyPr spcFirstLastPara="0" vert="horz" wrap="square" lIns="31750" tIns="31750" rIns="31750" bIns="31750" numCol="1" spcCol="1270" anchor="ctr" anchorCtr="0">
          <a:noAutofit/>
        </a:bodyPr>
        <a:lstStyle/>
        <a:p>
          <a:pPr marL="0" lvl="0" indent="0" algn="ctr" defTabSz="1111250">
            <a:lnSpc>
              <a:spcPct val="90000"/>
            </a:lnSpc>
            <a:spcBef>
              <a:spcPct val="0"/>
            </a:spcBef>
            <a:spcAft>
              <a:spcPct val="35000"/>
            </a:spcAft>
            <a:buNone/>
          </a:pPr>
          <a:endParaRPr lang="es-MX" sz="2500" kern="1200"/>
        </a:p>
      </dsp:txBody>
      <dsp:txXfrm>
        <a:off x="5475821" y="2884192"/>
        <a:ext cx="305976" cy="418631"/>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D9F377C-E26F-4ED6-ACD3-B5E9B3B0930D}">
      <dsp:nvSpPr>
        <dsp:cNvPr id="0" name=""/>
        <dsp:cNvSpPr/>
      </dsp:nvSpPr>
      <dsp:spPr>
        <a:xfrm>
          <a:off x="2682845" y="1745724"/>
          <a:ext cx="1294188" cy="1294188"/>
        </a:xfrm>
        <a:prstGeom prst="ellipse">
          <a:avLst/>
        </a:prstGeom>
        <a:gradFill rotWithShape="0">
          <a:gsLst>
            <a:gs pos="0">
              <a:schemeClr val="accent1">
                <a:hueOff val="0"/>
                <a:satOff val="0"/>
                <a:lumOff val="0"/>
                <a:alphaOff val="0"/>
                <a:tint val="50000"/>
                <a:satMod val="300000"/>
              </a:schemeClr>
            </a:gs>
            <a:gs pos="35000">
              <a:schemeClr val="accent1">
                <a:hueOff val="0"/>
                <a:satOff val="0"/>
                <a:lumOff val="0"/>
                <a:alphaOff val="0"/>
                <a:tint val="37000"/>
                <a:satMod val="300000"/>
              </a:schemeClr>
            </a:gs>
            <a:gs pos="100000">
              <a:schemeClr val="accent1">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25400" tIns="25400" rIns="25400" bIns="25400" numCol="1" spcCol="1270" anchor="ctr" anchorCtr="0">
          <a:noAutofit/>
        </a:bodyPr>
        <a:lstStyle/>
        <a:p>
          <a:pPr marL="0" lvl="0" indent="0" algn="ctr" defTabSz="1778000">
            <a:lnSpc>
              <a:spcPct val="90000"/>
            </a:lnSpc>
            <a:spcBef>
              <a:spcPct val="0"/>
            </a:spcBef>
            <a:spcAft>
              <a:spcPct val="35000"/>
            </a:spcAft>
            <a:buNone/>
          </a:pPr>
          <a:r>
            <a:rPr lang="es-MX" sz="4000" kern="1200"/>
            <a:t>GpR</a:t>
          </a:r>
        </a:p>
      </dsp:txBody>
      <dsp:txXfrm>
        <a:off x="2872374" y="1935253"/>
        <a:ext cx="915130" cy="915130"/>
      </dsp:txXfrm>
    </dsp:sp>
    <dsp:sp modelId="{0B01E41E-62D3-4BE9-B150-33333D3F959C}">
      <dsp:nvSpPr>
        <dsp:cNvPr id="0" name=""/>
        <dsp:cNvSpPr/>
      </dsp:nvSpPr>
      <dsp:spPr>
        <a:xfrm rot="10800000">
          <a:off x="1429379" y="2208396"/>
          <a:ext cx="1184525" cy="368843"/>
        </a:xfrm>
        <a:prstGeom prst="leftArrow">
          <a:avLst>
            <a:gd name="adj1" fmla="val 60000"/>
            <a:gd name="adj2" fmla="val 50000"/>
          </a:avLst>
        </a:prstGeom>
        <a:gradFill rotWithShape="0">
          <a:gsLst>
            <a:gs pos="0">
              <a:schemeClr val="accent2">
                <a:hueOff val="0"/>
                <a:satOff val="0"/>
                <a:lumOff val="0"/>
                <a:alphaOff val="0"/>
                <a:tint val="50000"/>
                <a:satMod val="300000"/>
              </a:schemeClr>
            </a:gs>
            <a:gs pos="35000">
              <a:schemeClr val="accent2">
                <a:hueOff val="0"/>
                <a:satOff val="0"/>
                <a:lumOff val="0"/>
                <a:alphaOff val="0"/>
                <a:tint val="37000"/>
                <a:satMod val="300000"/>
              </a:schemeClr>
            </a:gs>
            <a:gs pos="100000">
              <a:schemeClr val="accent2">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dsp:spPr>
      <dsp:style>
        <a:lnRef idx="0">
          <a:scrgbClr r="0" g="0" b="0"/>
        </a:lnRef>
        <a:fillRef idx="2">
          <a:scrgbClr r="0" g="0" b="0"/>
        </a:fillRef>
        <a:effectRef idx="1">
          <a:scrgbClr r="0" g="0" b="0"/>
        </a:effectRef>
        <a:fontRef idx="minor">
          <a:schemeClr val="dk1"/>
        </a:fontRef>
      </dsp:style>
    </dsp:sp>
    <dsp:sp modelId="{4C967DC4-8416-4029-9284-F63F1CA6D408}">
      <dsp:nvSpPr>
        <dsp:cNvPr id="0" name=""/>
        <dsp:cNvSpPr/>
      </dsp:nvSpPr>
      <dsp:spPr>
        <a:xfrm>
          <a:off x="814640" y="1901026"/>
          <a:ext cx="1229479" cy="983583"/>
        </a:xfrm>
        <a:prstGeom prst="roundRect">
          <a:avLst>
            <a:gd name="adj" fmla="val 10000"/>
          </a:avLst>
        </a:prstGeom>
        <a:gradFill rotWithShape="0">
          <a:gsLst>
            <a:gs pos="0">
              <a:schemeClr val="accent2">
                <a:hueOff val="0"/>
                <a:satOff val="0"/>
                <a:lumOff val="0"/>
                <a:alphaOff val="0"/>
                <a:tint val="50000"/>
                <a:satMod val="300000"/>
              </a:schemeClr>
            </a:gs>
            <a:gs pos="35000">
              <a:schemeClr val="accent2">
                <a:hueOff val="0"/>
                <a:satOff val="0"/>
                <a:lumOff val="0"/>
                <a:alphaOff val="0"/>
                <a:tint val="37000"/>
                <a:satMod val="300000"/>
              </a:schemeClr>
            </a:gs>
            <a:gs pos="100000">
              <a:schemeClr val="accent2">
                <a:hueOff val="0"/>
                <a:satOff val="0"/>
                <a:lumOff val="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19050" tIns="19050" rIns="19050" bIns="19050" numCol="1" spcCol="1270" anchor="ctr" anchorCtr="0">
          <a:noAutofit/>
        </a:bodyPr>
        <a:lstStyle/>
        <a:p>
          <a:pPr marL="0" lvl="0" indent="0" algn="ctr" defTabSz="444500">
            <a:lnSpc>
              <a:spcPct val="90000"/>
            </a:lnSpc>
            <a:spcBef>
              <a:spcPct val="0"/>
            </a:spcBef>
            <a:spcAft>
              <a:spcPct val="35000"/>
            </a:spcAft>
            <a:buNone/>
          </a:pPr>
          <a:r>
            <a:rPr lang="es-MX" sz="1000" b="1" kern="1200"/>
            <a:t>1. Cetrar el dialogo en los resultados (que el enfoque siempre se mantenga en la gestón para resultados.</a:t>
          </a:r>
        </a:p>
      </dsp:txBody>
      <dsp:txXfrm>
        <a:off x="843448" y="1929834"/>
        <a:ext cx="1171863" cy="925967"/>
      </dsp:txXfrm>
    </dsp:sp>
    <dsp:sp modelId="{59096E6D-5E19-4D61-84CE-958F04B01D06}">
      <dsp:nvSpPr>
        <dsp:cNvPr id="0" name=""/>
        <dsp:cNvSpPr/>
      </dsp:nvSpPr>
      <dsp:spPr>
        <a:xfrm rot="13500000">
          <a:off x="1812571" y="1283290"/>
          <a:ext cx="1184525" cy="368843"/>
        </a:xfrm>
        <a:prstGeom prst="leftArrow">
          <a:avLst>
            <a:gd name="adj1" fmla="val 60000"/>
            <a:gd name="adj2" fmla="val 50000"/>
          </a:avLst>
        </a:prstGeom>
        <a:gradFill rotWithShape="0">
          <a:gsLst>
            <a:gs pos="0">
              <a:schemeClr val="accent2">
                <a:hueOff val="1170380"/>
                <a:satOff val="-1460"/>
                <a:lumOff val="343"/>
                <a:alphaOff val="0"/>
                <a:tint val="50000"/>
                <a:satMod val="300000"/>
              </a:schemeClr>
            </a:gs>
            <a:gs pos="35000">
              <a:schemeClr val="accent2">
                <a:hueOff val="1170380"/>
                <a:satOff val="-1460"/>
                <a:lumOff val="343"/>
                <a:alphaOff val="0"/>
                <a:tint val="37000"/>
                <a:satMod val="300000"/>
              </a:schemeClr>
            </a:gs>
            <a:gs pos="100000">
              <a:schemeClr val="accent2">
                <a:hueOff val="1170380"/>
                <a:satOff val="-1460"/>
                <a:lumOff val="343"/>
                <a:alphaOff val="0"/>
                <a:tint val="15000"/>
                <a:satMod val="350000"/>
              </a:schemeClr>
            </a:gs>
          </a:gsLst>
          <a:lin ang="16200000" scaled="1"/>
        </a:gradFill>
        <a:ln>
          <a:noFill/>
        </a:ln>
        <a:effectLst>
          <a:outerShdw blurRad="40000" dist="20000" dir="5400000" rotWithShape="0">
            <a:srgbClr val="000000">
              <a:alpha val="38000"/>
            </a:srgbClr>
          </a:outerShdw>
        </a:effectLst>
      </dsp:spPr>
      <dsp:style>
        <a:lnRef idx="0">
          <a:scrgbClr r="0" g="0" b="0"/>
        </a:lnRef>
        <a:fillRef idx="2">
          <a:scrgbClr r="0" g="0" b="0"/>
        </a:fillRef>
        <a:effectRef idx="1">
          <a:scrgbClr r="0" g="0" b="0"/>
        </a:effectRef>
        <a:fontRef idx="minor">
          <a:schemeClr val="dk1"/>
        </a:fontRef>
      </dsp:style>
    </dsp:sp>
    <dsp:sp modelId="{B63422EC-7458-4C70-A833-B12E17526BF4}">
      <dsp:nvSpPr>
        <dsp:cNvPr id="0" name=""/>
        <dsp:cNvSpPr/>
      </dsp:nvSpPr>
      <dsp:spPr>
        <a:xfrm>
          <a:off x="1371301" y="557127"/>
          <a:ext cx="1229479" cy="983583"/>
        </a:xfrm>
        <a:prstGeom prst="roundRect">
          <a:avLst>
            <a:gd name="adj" fmla="val 10000"/>
          </a:avLst>
        </a:prstGeom>
        <a:gradFill rotWithShape="0">
          <a:gsLst>
            <a:gs pos="0">
              <a:schemeClr val="accent2">
                <a:hueOff val="1170380"/>
                <a:satOff val="-1460"/>
                <a:lumOff val="343"/>
                <a:alphaOff val="0"/>
                <a:tint val="50000"/>
                <a:satMod val="300000"/>
              </a:schemeClr>
            </a:gs>
            <a:gs pos="35000">
              <a:schemeClr val="accent2">
                <a:hueOff val="1170380"/>
                <a:satOff val="-1460"/>
                <a:lumOff val="343"/>
                <a:alphaOff val="0"/>
                <a:tint val="37000"/>
                <a:satMod val="300000"/>
              </a:schemeClr>
            </a:gs>
            <a:gs pos="100000">
              <a:schemeClr val="accent2">
                <a:hueOff val="1170380"/>
                <a:satOff val="-1460"/>
                <a:lumOff val="343"/>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19050" tIns="19050" rIns="19050" bIns="19050" numCol="1" spcCol="1270" anchor="ctr" anchorCtr="0">
          <a:noAutofit/>
        </a:bodyPr>
        <a:lstStyle/>
        <a:p>
          <a:pPr marL="0" lvl="0" indent="0" algn="ctr" defTabSz="444500">
            <a:lnSpc>
              <a:spcPct val="90000"/>
            </a:lnSpc>
            <a:spcBef>
              <a:spcPct val="0"/>
            </a:spcBef>
            <a:spcAft>
              <a:spcPct val="35000"/>
            </a:spcAft>
            <a:buNone/>
          </a:pPr>
          <a:r>
            <a:rPr lang="es-MX" sz="1000" kern="1200"/>
            <a:t>2. Alinear planeación, programación, presupuestación, monitoreo y evaluación para resultados.</a:t>
          </a:r>
          <a:endParaRPr lang="es-MX" sz="1000" b="1" kern="1200"/>
        </a:p>
      </dsp:txBody>
      <dsp:txXfrm>
        <a:off x="1400109" y="585935"/>
        <a:ext cx="1171863" cy="925967"/>
      </dsp:txXfrm>
    </dsp:sp>
    <dsp:sp modelId="{11BAEBD1-84D2-40A8-BF2B-ECFD5F7E1B16}">
      <dsp:nvSpPr>
        <dsp:cNvPr id="0" name=""/>
        <dsp:cNvSpPr/>
      </dsp:nvSpPr>
      <dsp:spPr>
        <a:xfrm rot="16200000">
          <a:off x="2737677" y="900099"/>
          <a:ext cx="1184525" cy="368843"/>
        </a:xfrm>
        <a:prstGeom prst="leftArrow">
          <a:avLst>
            <a:gd name="adj1" fmla="val 60000"/>
            <a:gd name="adj2" fmla="val 50000"/>
          </a:avLst>
        </a:prstGeom>
        <a:gradFill rotWithShape="0">
          <a:gsLst>
            <a:gs pos="0">
              <a:schemeClr val="accent2">
                <a:hueOff val="2340759"/>
                <a:satOff val="-2919"/>
                <a:lumOff val="686"/>
                <a:alphaOff val="0"/>
                <a:tint val="50000"/>
                <a:satMod val="300000"/>
              </a:schemeClr>
            </a:gs>
            <a:gs pos="35000">
              <a:schemeClr val="accent2">
                <a:hueOff val="2340759"/>
                <a:satOff val="-2919"/>
                <a:lumOff val="686"/>
                <a:alphaOff val="0"/>
                <a:tint val="37000"/>
                <a:satMod val="300000"/>
              </a:schemeClr>
            </a:gs>
            <a:gs pos="100000">
              <a:schemeClr val="accent2">
                <a:hueOff val="2340759"/>
                <a:satOff val="-2919"/>
                <a:lumOff val="686"/>
                <a:alphaOff val="0"/>
                <a:tint val="15000"/>
                <a:satMod val="350000"/>
              </a:schemeClr>
            </a:gs>
          </a:gsLst>
          <a:lin ang="16200000" scaled="1"/>
        </a:gradFill>
        <a:ln>
          <a:noFill/>
        </a:ln>
        <a:effectLst>
          <a:outerShdw blurRad="40000" dist="20000" dir="5400000" rotWithShape="0">
            <a:srgbClr val="000000">
              <a:alpha val="38000"/>
            </a:srgbClr>
          </a:outerShdw>
        </a:effectLst>
      </dsp:spPr>
      <dsp:style>
        <a:lnRef idx="0">
          <a:scrgbClr r="0" g="0" b="0"/>
        </a:lnRef>
        <a:fillRef idx="2">
          <a:scrgbClr r="0" g="0" b="0"/>
        </a:fillRef>
        <a:effectRef idx="1">
          <a:scrgbClr r="0" g="0" b="0"/>
        </a:effectRef>
        <a:fontRef idx="minor">
          <a:schemeClr val="dk1"/>
        </a:fontRef>
      </dsp:style>
    </dsp:sp>
    <dsp:sp modelId="{34CF6370-93A9-4D18-8B17-80B579BAD5F6}">
      <dsp:nvSpPr>
        <dsp:cNvPr id="0" name=""/>
        <dsp:cNvSpPr/>
      </dsp:nvSpPr>
      <dsp:spPr>
        <a:xfrm>
          <a:off x="2715200" y="466"/>
          <a:ext cx="1229479" cy="983583"/>
        </a:xfrm>
        <a:prstGeom prst="roundRect">
          <a:avLst>
            <a:gd name="adj" fmla="val 10000"/>
          </a:avLst>
        </a:prstGeom>
        <a:gradFill rotWithShape="0">
          <a:gsLst>
            <a:gs pos="0">
              <a:schemeClr val="accent2">
                <a:hueOff val="2340759"/>
                <a:satOff val="-2919"/>
                <a:lumOff val="686"/>
                <a:alphaOff val="0"/>
                <a:tint val="50000"/>
                <a:satMod val="300000"/>
              </a:schemeClr>
            </a:gs>
            <a:gs pos="35000">
              <a:schemeClr val="accent2">
                <a:hueOff val="2340759"/>
                <a:satOff val="-2919"/>
                <a:lumOff val="686"/>
                <a:alphaOff val="0"/>
                <a:tint val="37000"/>
                <a:satMod val="300000"/>
              </a:schemeClr>
            </a:gs>
            <a:gs pos="100000">
              <a:schemeClr val="accent2">
                <a:hueOff val="2340759"/>
                <a:satOff val="-2919"/>
                <a:lumOff val="686"/>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19050" tIns="19050" rIns="19050" bIns="19050" numCol="1" spcCol="1270" anchor="ctr" anchorCtr="0">
          <a:noAutofit/>
        </a:bodyPr>
        <a:lstStyle/>
        <a:p>
          <a:pPr marL="0" lvl="0" indent="0" algn="ctr" defTabSz="444500">
            <a:lnSpc>
              <a:spcPct val="90000"/>
            </a:lnSpc>
            <a:spcBef>
              <a:spcPct val="0"/>
            </a:spcBef>
            <a:spcAft>
              <a:spcPct val="35000"/>
            </a:spcAft>
            <a:buNone/>
          </a:pPr>
          <a:r>
            <a:rPr lang="es-MX" sz="1000" b="1" kern="1200"/>
            <a:t>3. Promover y mantener procesos sencillos de medición e información (Metas-Indicadores).</a:t>
          </a:r>
        </a:p>
      </dsp:txBody>
      <dsp:txXfrm>
        <a:off x="2744008" y="29274"/>
        <a:ext cx="1171863" cy="925967"/>
      </dsp:txXfrm>
    </dsp:sp>
    <dsp:sp modelId="{9D9D8443-E67A-43A4-B02B-45E9AEDBBCCE}">
      <dsp:nvSpPr>
        <dsp:cNvPr id="0" name=""/>
        <dsp:cNvSpPr/>
      </dsp:nvSpPr>
      <dsp:spPr>
        <a:xfrm rot="18900000">
          <a:off x="3662783" y="1283290"/>
          <a:ext cx="1184525" cy="368843"/>
        </a:xfrm>
        <a:prstGeom prst="leftArrow">
          <a:avLst>
            <a:gd name="adj1" fmla="val 60000"/>
            <a:gd name="adj2" fmla="val 50000"/>
          </a:avLst>
        </a:prstGeom>
        <a:gradFill rotWithShape="0">
          <a:gsLst>
            <a:gs pos="0">
              <a:schemeClr val="accent2">
                <a:hueOff val="3511139"/>
                <a:satOff val="-4379"/>
                <a:lumOff val="1030"/>
                <a:alphaOff val="0"/>
                <a:tint val="50000"/>
                <a:satMod val="300000"/>
              </a:schemeClr>
            </a:gs>
            <a:gs pos="35000">
              <a:schemeClr val="accent2">
                <a:hueOff val="3511139"/>
                <a:satOff val="-4379"/>
                <a:lumOff val="1030"/>
                <a:alphaOff val="0"/>
                <a:tint val="37000"/>
                <a:satMod val="300000"/>
              </a:schemeClr>
            </a:gs>
            <a:gs pos="100000">
              <a:schemeClr val="accent2">
                <a:hueOff val="3511139"/>
                <a:satOff val="-4379"/>
                <a:lumOff val="1030"/>
                <a:alphaOff val="0"/>
                <a:tint val="15000"/>
                <a:satMod val="350000"/>
              </a:schemeClr>
            </a:gs>
          </a:gsLst>
          <a:lin ang="16200000" scaled="1"/>
        </a:gradFill>
        <a:ln>
          <a:noFill/>
        </a:ln>
        <a:effectLst>
          <a:outerShdw blurRad="40000" dist="20000" dir="5400000" rotWithShape="0">
            <a:srgbClr val="000000">
              <a:alpha val="38000"/>
            </a:srgbClr>
          </a:outerShdw>
        </a:effectLst>
      </dsp:spPr>
      <dsp:style>
        <a:lnRef idx="0">
          <a:scrgbClr r="0" g="0" b="0"/>
        </a:lnRef>
        <a:fillRef idx="2">
          <a:scrgbClr r="0" g="0" b="0"/>
        </a:fillRef>
        <a:effectRef idx="1">
          <a:scrgbClr r="0" g="0" b="0"/>
        </a:effectRef>
        <a:fontRef idx="minor">
          <a:schemeClr val="dk1"/>
        </a:fontRef>
      </dsp:style>
    </dsp:sp>
    <dsp:sp modelId="{6D9899F0-89FA-4086-A6B8-F2FDFA8A997F}">
      <dsp:nvSpPr>
        <dsp:cNvPr id="0" name=""/>
        <dsp:cNvSpPr/>
      </dsp:nvSpPr>
      <dsp:spPr>
        <a:xfrm>
          <a:off x="4059099" y="557127"/>
          <a:ext cx="1229479" cy="983583"/>
        </a:xfrm>
        <a:prstGeom prst="roundRect">
          <a:avLst>
            <a:gd name="adj" fmla="val 10000"/>
          </a:avLst>
        </a:prstGeom>
        <a:gradFill rotWithShape="0">
          <a:gsLst>
            <a:gs pos="0">
              <a:schemeClr val="accent2">
                <a:hueOff val="3511139"/>
                <a:satOff val="-4379"/>
                <a:lumOff val="1030"/>
                <a:alphaOff val="0"/>
                <a:tint val="50000"/>
                <a:satMod val="300000"/>
              </a:schemeClr>
            </a:gs>
            <a:gs pos="35000">
              <a:schemeClr val="accent2">
                <a:hueOff val="3511139"/>
                <a:satOff val="-4379"/>
                <a:lumOff val="1030"/>
                <a:alphaOff val="0"/>
                <a:tint val="37000"/>
                <a:satMod val="300000"/>
              </a:schemeClr>
            </a:gs>
            <a:gs pos="100000">
              <a:schemeClr val="accent2">
                <a:hueOff val="3511139"/>
                <a:satOff val="-4379"/>
                <a:lumOff val="1030"/>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19050" tIns="19050" rIns="19050" bIns="19050" numCol="1" spcCol="1270" anchor="ctr" anchorCtr="0">
          <a:noAutofit/>
        </a:bodyPr>
        <a:lstStyle/>
        <a:p>
          <a:pPr marL="0" lvl="0" indent="0" algn="ctr" defTabSz="444500">
            <a:lnSpc>
              <a:spcPct val="90000"/>
            </a:lnSpc>
            <a:spcBef>
              <a:spcPct val="0"/>
            </a:spcBef>
            <a:spcAft>
              <a:spcPct val="35000"/>
            </a:spcAft>
            <a:buNone/>
          </a:pPr>
          <a:r>
            <a:rPr lang="es-MX" sz="1000" kern="1200"/>
            <a:t>4. Usar la información sobre resultados para aprender, apoyar la toma de decisiones y mejorar la rendición de cuentas.</a:t>
          </a:r>
        </a:p>
      </dsp:txBody>
      <dsp:txXfrm>
        <a:off x="4087907" y="585935"/>
        <a:ext cx="1171863" cy="925967"/>
      </dsp:txXfrm>
    </dsp:sp>
    <dsp:sp modelId="{CCEC4905-186D-4CEA-963B-4A73650CAB56}">
      <dsp:nvSpPr>
        <dsp:cNvPr id="0" name=""/>
        <dsp:cNvSpPr/>
      </dsp:nvSpPr>
      <dsp:spPr>
        <a:xfrm>
          <a:off x="4045975" y="2208396"/>
          <a:ext cx="1184525" cy="368843"/>
        </a:xfrm>
        <a:prstGeom prst="leftArrow">
          <a:avLst>
            <a:gd name="adj1" fmla="val 60000"/>
            <a:gd name="adj2" fmla="val 50000"/>
          </a:avLst>
        </a:prstGeom>
        <a:gradFill rotWithShape="0">
          <a:gsLst>
            <a:gs pos="0">
              <a:schemeClr val="accent2">
                <a:hueOff val="4681519"/>
                <a:satOff val="-5839"/>
                <a:lumOff val="1373"/>
                <a:alphaOff val="0"/>
                <a:tint val="50000"/>
                <a:satMod val="300000"/>
              </a:schemeClr>
            </a:gs>
            <a:gs pos="35000">
              <a:schemeClr val="accent2">
                <a:hueOff val="4681519"/>
                <a:satOff val="-5839"/>
                <a:lumOff val="1373"/>
                <a:alphaOff val="0"/>
                <a:tint val="37000"/>
                <a:satMod val="300000"/>
              </a:schemeClr>
            </a:gs>
            <a:gs pos="100000">
              <a:schemeClr val="accent2">
                <a:hueOff val="4681519"/>
                <a:satOff val="-5839"/>
                <a:lumOff val="1373"/>
                <a:alphaOff val="0"/>
                <a:tint val="15000"/>
                <a:satMod val="350000"/>
              </a:schemeClr>
            </a:gs>
          </a:gsLst>
          <a:lin ang="16200000" scaled="1"/>
        </a:gradFill>
        <a:ln>
          <a:noFill/>
        </a:ln>
        <a:effectLst>
          <a:outerShdw blurRad="40000" dist="20000" dir="5400000" rotWithShape="0">
            <a:srgbClr val="000000">
              <a:alpha val="38000"/>
            </a:srgbClr>
          </a:outerShdw>
        </a:effectLst>
      </dsp:spPr>
      <dsp:style>
        <a:lnRef idx="0">
          <a:scrgbClr r="0" g="0" b="0"/>
        </a:lnRef>
        <a:fillRef idx="2">
          <a:scrgbClr r="0" g="0" b="0"/>
        </a:fillRef>
        <a:effectRef idx="1">
          <a:scrgbClr r="0" g="0" b="0"/>
        </a:effectRef>
        <a:fontRef idx="minor">
          <a:schemeClr val="dk1"/>
        </a:fontRef>
      </dsp:style>
    </dsp:sp>
    <dsp:sp modelId="{6DD7ABCD-FB00-4B1C-ABA5-B3150E95FB5A}">
      <dsp:nvSpPr>
        <dsp:cNvPr id="0" name=""/>
        <dsp:cNvSpPr/>
      </dsp:nvSpPr>
      <dsp:spPr>
        <a:xfrm>
          <a:off x="4615760" y="1901026"/>
          <a:ext cx="1229479" cy="983583"/>
        </a:xfrm>
        <a:prstGeom prst="roundRect">
          <a:avLst>
            <a:gd name="adj" fmla="val 10000"/>
          </a:avLst>
        </a:prstGeom>
        <a:gradFill rotWithShape="0">
          <a:gsLst>
            <a:gs pos="0">
              <a:schemeClr val="accent2">
                <a:hueOff val="4681519"/>
                <a:satOff val="-5839"/>
                <a:lumOff val="1373"/>
                <a:alphaOff val="0"/>
                <a:tint val="50000"/>
                <a:satMod val="300000"/>
              </a:schemeClr>
            </a:gs>
            <a:gs pos="35000">
              <a:schemeClr val="accent2">
                <a:hueOff val="4681519"/>
                <a:satOff val="-5839"/>
                <a:lumOff val="1373"/>
                <a:alphaOff val="0"/>
                <a:tint val="37000"/>
                <a:satMod val="300000"/>
              </a:schemeClr>
            </a:gs>
            <a:gs pos="100000">
              <a:schemeClr val="accent2">
                <a:hueOff val="4681519"/>
                <a:satOff val="-5839"/>
                <a:lumOff val="1373"/>
                <a:alphaOff val="0"/>
                <a:tint val="15000"/>
                <a:satMod val="350000"/>
              </a:schemeClr>
            </a:gs>
          </a:gsLst>
          <a:lin ang="16200000" scaled="1"/>
        </a:gradFill>
        <a:ln>
          <a:noFill/>
        </a:ln>
        <a:effectLst>
          <a:outerShdw blurRad="40000" dist="20000" dir="5400000" rotWithShape="0">
            <a:srgbClr val="000000">
              <a:alpha val="38000"/>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txBody>
        <a:bodyPr spcFirstLastPara="0" vert="horz" wrap="square" lIns="19050" tIns="19050" rIns="19050" bIns="19050" numCol="1" spcCol="1270" anchor="ctr" anchorCtr="0">
          <a:noAutofit/>
        </a:bodyPr>
        <a:lstStyle/>
        <a:p>
          <a:pPr marL="0" lvl="0" indent="0" algn="ctr" defTabSz="444500">
            <a:lnSpc>
              <a:spcPct val="90000"/>
            </a:lnSpc>
            <a:spcBef>
              <a:spcPct val="0"/>
            </a:spcBef>
            <a:spcAft>
              <a:spcPct val="35000"/>
            </a:spcAft>
            <a:buNone/>
          </a:pPr>
          <a:r>
            <a:rPr lang="es-MX" sz="1000" b="1" i="0" kern="1200"/>
            <a:t>5. Gestionar para, no por, resultados.</a:t>
          </a:r>
        </a:p>
      </dsp:txBody>
      <dsp:txXfrm>
        <a:off x="4644568" y="1929834"/>
        <a:ext cx="1171863" cy="925967"/>
      </dsp:txXfrm>
    </dsp:sp>
  </dsp:spTree>
</dsp:drawing>
</file>

<file path=xl/diagrams/layout1.xml><?xml version="1.0" encoding="utf-8"?>
<dgm:layoutDef xmlns:dgm="http://schemas.openxmlformats.org/drawingml/2006/diagram" xmlns:a="http://schemas.openxmlformats.org/drawingml/2006/main" uniqueId="urn:microsoft.com/office/officeart/2005/8/layout/vProcess5">
  <dgm:title val=""/>
  <dgm:desc val=""/>
  <dgm:catLst>
    <dgm:cat type="process" pri="14000"/>
  </dgm:catLst>
  <dgm:sampData>
    <dgm:dataModel>
      <dgm:ptLst>
        <dgm:pt modelId="0" type="doc"/>
        <dgm:pt modelId="1">
          <dgm:prSet phldr="1"/>
        </dgm:pt>
        <dgm:pt modelId="2">
          <dgm:prSet phldr="1"/>
        </dgm:pt>
        <dgm:pt modelId="3">
          <dgm:prSet phldr="1"/>
        </dgm:pt>
      </dgm:ptLst>
      <dgm:cxnLst>
        <dgm:cxn modelId="5" srcId="0" destId="1" srcOrd="0" destOrd="0"/>
        <dgm:cxn modelId="6" srcId="0" destId="2" srcOrd="1" destOrd="0"/>
        <dgm:cxn modelId="7" srcId="0" destId="3" srcOrd="2"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6" srcId="0" destId="1" srcOrd="0" destOrd="0"/>
        <dgm:cxn modelId="7" srcId="0" destId="2" srcOrd="1" destOrd="0"/>
        <dgm:cxn modelId="8" srcId="0" destId="3" srcOrd="2" destOrd="0"/>
        <dgm:cxn modelId="9" srcId="0" destId="4" srcOrd="3" destOrd="0"/>
      </dgm:cxnLst>
      <dgm:bg/>
      <dgm:whole/>
    </dgm:dataModel>
  </dgm:clrData>
  <dgm:layoutNode name="outerComposite">
    <dgm:varLst>
      <dgm:chMax val="5"/>
      <dgm:dir/>
      <dgm:resizeHandles val="exact"/>
    </dgm:varLst>
    <dgm:alg type="composite"/>
    <dgm:shape xmlns:r="http://schemas.openxmlformats.org/officeDocument/2006/relationships" r:blip="">
      <dgm:adjLst/>
    </dgm:shape>
    <dgm:presOf/>
    <dgm:choose name="Name0">
      <dgm:if name="Name1" func="var" arg="dir" op="equ" val="norm">
        <dgm:constrLst>
          <dgm:constr type="primFontSz" for="ch" ptType="node" op="equ" val="65"/>
          <dgm:constr type="w" for="ch" forName="dummyMaxCanvas" refType="w"/>
          <dgm:constr type="h" for="ch" forName="dummyMaxCanvas" refType="h"/>
          <dgm:constr type="w" for="ch" forName="OneNode_1" refType="w"/>
          <dgm:constr type="h" for="ch" forName="OneNode_1" refType="h" fact="0.5"/>
          <dgm:constr type="ctrY" for="ch" forName="OneNode_1" refType="h" fact="0.5"/>
          <dgm:constr type="w" for="ch" forName="TwoNodes_1" refType="w" fact="0.85"/>
          <dgm:constr type="h" for="ch" forName="TwoNodes_1" refType="h" fact="0.45"/>
          <dgm:constr type="t" for="ch" forName="TwoNodes_1"/>
          <dgm:constr type="l" for="ch" forName="TwoNodes_1"/>
          <dgm:constr type="w" for="ch" forName="TwoNodes_2" refType="w" fact="0.85"/>
          <dgm:constr type="h" for="ch" forName="TwoNodes_2" refType="h" fact="0.45"/>
          <dgm:constr type="b" for="ch" forName="TwoNodes_2" refType="h"/>
          <dgm:constr type="r" for="ch" forName="TwoNodes_2" refType="w"/>
          <dgm:constr type="w" for="ch" forName="TwoConn_1-2" refType="h" refFor="ch" refForName="TwoNodes_1" fact="0.65"/>
          <dgm:constr type="h" for="ch" forName="TwoConn_1-2" refType="h" refFor="ch" refForName="TwoNodes_1" fact="0.65"/>
          <dgm:constr type="ctrY" for="ch" forName="TwoConn_1-2" refType="h" fact="0.5"/>
          <dgm:constr type="r" for="ch" forName="TwoConn_1-2" refType="r" refFor="ch" refForName="TwoNodes_1"/>
          <dgm:constr type="r" for="ch" forName="TwoNodes_1_text" refType="l" refFor="ch" refForName="TwoConn_1-2"/>
          <dgm:constr type="rOff" for="ch" forName="TwoNodes_1_text" refType="w" refFor="ch" refForName="TwoConn_1-2" fact="-0.5"/>
          <dgm:constr type="t" for="ch" forName="TwoNodes_1_text" refType="t" refFor="ch" refForName="TwoNodes_1"/>
          <dgm:constr type="b" for="ch" forName="TwoNodes_1_text" refType="b" refFor="ch" refForName="TwoNodes_1"/>
          <dgm:constr type="l" for="ch" forName="TwoNodes_1_text" refType="l" refFor="ch" refForName="TwoNodes_1"/>
          <dgm:constr type="r" for="ch" forName="TwoNodes_2_text" refType="l" refFor="ch" refForName="TwoConn_1-2"/>
          <dgm:constr type="t" for="ch" forName="TwoNodes_2_text" refType="t" refFor="ch" refForName="TwoNodes_2"/>
          <dgm:constr type="b" for="ch" forName="TwoNodes_2_text" refType="b" refFor="ch" refForName="TwoNodes_2"/>
          <dgm:constr type="l" for="ch" forName="TwoNodes_2_text" refType="l" refFor="ch" refForName="TwoNodes_2"/>
          <dgm:constr type="w" for="ch" forName="ThreeNodes_1" refType="w" fact="0.85"/>
          <dgm:constr type="h" for="ch" forName="ThreeNodes_1" refType="h" fact="0.3"/>
          <dgm:constr type="t" for="ch" forName="ThreeNodes_1"/>
          <dgm:constr type="l" for="ch" forName="ThreeNodes_1"/>
          <dgm:constr type="w" for="ch" forName="ThreeNodes_2" refType="w" fact="0.85"/>
          <dgm:constr type="h" for="ch" forName="ThreeNodes_2" refType="h" fact="0.3"/>
          <dgm:constr type="ctrY" for="ch" forName="ThreeNodes_2" refType="h" fact="0.5"/>
          <dgm:constr type="ctrX" for="ch" forName="ThreeNodes_2" refType="w" fact="0.5"/>
          <dgm:constr type="w" for="ch" forName="ThreeNodes_3" refType="w" fact="0.85"/>
          <dgm:constr type="h" for="ch" forName="ThreeNodes_3" refType="h" fact="0.3"/>
          <dgm:constr type="b" for="ch" forName="ThreeNodes_3" refType="h"/>
          <dgm:constr type="r" for="ch" forName="ThreeNodes_3" refType="w"/>
          <dgm:constr type="w" for="ch" forName="ThreeConn_1-2" refType="h" refFor="ch" refForName="ThreeNodes_1" fact="0.65"/>
          <dgm:constr type="h" for="ch" forName="ThreeConn_1-2" refType="h" refFor="ch" refForName="ThreeNodes_1" fact="0.65"/>
          <dgm:constr type="ctrY" for="ch" forName="ThreeConn_1-2" refType="h" fact="0.325"/>
          <dgm:constr type="r" for="ch" forName="ThreeConn_1-2" refType="r" refFor="ch" refForName="ThreeNodes_1"/>
          <dgm:constr type="w" for="ch" forName="ThreeConn_2-3" refType="h" refFor="ch" refForName="ThreeNodes_2" fact="0.65"/>
          <dgm:constr type="h" for="ch" forName="ThreeConn_2-3" refType="h" refFor="ch" refForName="ThreeNodes_2" fact="0.65"/>
          <dgm:constr type="ctrY" for="ch" forName="ThreeConn_2-3" refType="h" fact="0.673"/>
          <dgm:constr type="r" for="ch" forName="ThreeConn_2-3" refType="r" refFor="ch" refForName="ThreeNodes_2"/>
          <dgm:constr type="r" for="ch" forName="ThreeNodes_1_text" refType="l" refFor="ch" refForName="ThreeConn_1-2"/>
          <dgm:constr type="rOff" for="ch" forName="ThreeNodes_1_text" refType="w" refFor="ch" refForName="ThreeConn_1-2" fact="-0.57"/>
          <dgm:constr type="t" for="ch" forName="ThreeNodes_1_text" refType="t" refFor="ch" refForName="ThreeNodes_1"/>
          <dgm:constr type="b" for="ch" forName="ThreeNodes_1_text" refType="b" refFor="ch" refForName="ThreeNodes_1"/>
          <dgm:constr type="l" for="ch" forName="ThreeNodes_1_text" refType="l" refFor="ch" refForName="ThreeNodes_1"/>
          <dgm:constr type="r" for="ch" forName="ThreeNodes_2_text" refType="l" refFor="ch" refForName="ThreeConn_1-2"/>
          <dgm:constr type="t" for="ch" forName="ThreeNodes_2_text" refType="t" refFor="ch" refForName="ThreeNodes_2"/>
          <dgm:constr type="b" for="ch" forName="ThreeNodes_2_text" refType="b" refFor="ch" refForName="ThreeNodes_2"/>
          <dgm:constr type="l" for="ch" forName="ThreeNodes_2_text" refType="l" refFor="ch" refForName="ThreeNodes_2"/>
          <dgm:constr type="r" for="ch" forName="ThreeNodes_3_text" refType="l" refFor="ch" refForName="ThreeConn_2-3"/>
          <dgm:constr type="t" for="ch" forName="ThreeNodes_3_text" refType="t" refFor="ch" refForName="ThreeNodes_3"/>
          <dgm:constr type="b" for="ch" forName="ThreeNodes_3_text" refType="b" refFor="ch" refForName="ThreeNodes_3"/>
          <dgm:constr type="l" for="ch" forName="ThreeNodes_3_text" refType="l" refFor="ch" refForName="ThreeNodes_3"/>
          <dgm:constr type="w" for="ch" forName="FourNodes_1" refType="w" fact="0.8"/>
          <dgm:constr type="h" for="ch" forName="FourNodes_1" refType="h" fact="0.22"/>
          <dgm:constr type="t" for="ch" forName="FourNodes_1"/>
          <dgm:constr type="l" for="ch" forName="FourNodes_1"/>
          <dgm:constr type="w" for="ch" forName="FourNodes_2" refType="w" fact="0.8"/>
          <dgm:constr type="h" for="ch" forName="FourNodes_2" refType="h" fact="0.22"/>
          <dgm:constr type="ctrY" for="ch" forName="FourNodes_2" refType="h" fact="0.37"/>
          <dgm:constr type="ctrX" for="ch" forName="FourNodes_2" refType="w" fact="0.467"/>
          <dgm:constr type="w" for="ch" forName="FourNodes_3" refType="w" fact="0.8"/>
          <dgm:constr type="h" for="ch" forName="FourNodes_3" refType="h" fact="0.22"/>
          <dgm:constr type="ctrY" for="ch" forName="FourNodes_3" refType="h" fact="0.63"/>
          <dgm:constr type="ctrX" for="ch" forName="FourNodes_3" refType="w" fact="0.533"/>
          <dgm:constr type="w" for="ch" forName="FourNodes_4" refType="w" fact="0.8"/>
          <dgm:constr type="h" for="ch" forName="FourNodes_4" refType="h" fact="0.22"/>
          <dgm:constr type="b" for="ch" forName="FourNodes_4" refType="h"/>
          <dgm:constr type="r" for="ch" forName="FourNodes_4" refType="w"/>
          <dgm:constr type="w" for="ch" forName="FourConn_1-2" refType="h" refFor="ch" refForName="FourNodes_1" fact="0.65"/>
          <dgm:constr type="h" for="ch" forName="FourConn_1-2" refType="h" refFor="ch" refForName="FourNodes_1" fact="0.65"/>
          <dgm:constr type="ctrY" for="ch" forName="FourConn_1-2" refType="h" fact="0.24"/>
          <dgm:constr type="r" for="ch" forName="FourConn_1-2" refType="r" refFor="ch" refForName="FourNodes_1"/>
          <dgm:constr type="w" for="ch" forName="FourConn_2-3" refType="h" refFor="ch" refForName="FourNodes_2" fact="0.65"/>
          <dgm:constr type="h" for="ch" forName="FourConn_2-3" refType="h" refFor="ch" refForName="FourNodes_2" fact="0.65"/>
          <dgm:constr type="ctrY" for="ch" forName="FourConn_2-3" refType="h" fact="0.5"/>
          <dgm:constr type="r" for="ch" forName="FourConn_2-3" refType="r" refFor="ch" refForName="FourNodes_2"/>
          <dgm:constr type="w" for="ch" forName="FourConn_3-4" refType="h" refFor="ch" refForName="FourNodes_3" fact="0.65"/>
          <dgm:constr type="h" for="ch" forName="FourConn_3-4" refType="h" refFor="ch" refForName="FourNodes_3" fact="0.65"/>
          <dgm:constr type="ctrY" for="ch" forName="FourConn_3-4" refType="h" fact="0.76"/>
          <dgm:constr type="r" for="ch" forName="FourConn_3-4" refType="r" refFor="ch" refForName="FourNodes_3"/>
          <dgm:constr type="r" for="ch" forName="FourNodes_1_text" refType="l" refFor="ch" refForName="FourConn_1-2"/>
          <dgm:constr type="rOff" for="ch" forName="FourNodes_1_text" refType="w" refFor="ch" refForName="FourConn_1-2" fact="-0.7"/>
          <dgm:constr type="t" for="ch" forName="FourNodes_1_text" refType="t" refFor="ch" refForName="FourNodes_1"/>
          <dgm:constr type="b" for="ch" forName="FourNodes_1_text" refType="b" refFor="ch" refForName="FourNodes_1"/>
          <dgm:constr type="l" for="ch" forName="FourNodes_1_text" refType="l" refFor="ch" refForName="FourNodes_1"/>
          <dgm:constr type="r" for="ch" forName="FourNodes_2_text" refType="l" refFor="ch" refForName="FourConn_1-2"/>
          <dgm:constr type="t" for="ch" forName="FourNodes_2_text" refType="t" refFor="ch" refForName="FourNodes_2"/>
          <dgm:constr type="b" for="ch" forName="FourNodes_2_text" refType="b" refFor="ch" refForName="FourNodes_2"/>
          <dgm:constr type="l" for="ch" forName="FourNodes_2_text" refType="l" refFor="ch" refForName="FourNodes_2"/>
          <dgm:constr type="r" for="ch" forName="FourNodes_3_text" refType="l" refFor="ch" refForName="FourConn_2-3"/>
          <dgm:constr type="t" for="ch" forName="FourNodes_3_text" refType="t" refFor="ch" refForName="FourNodes_3"/>
          <dgm:constr type="b" for="ch" forName="FourNodes_3_text" refType="b" refFor="ch" refForName="FourNodes_3"/>
          <dgm:constr type="l" for="ch" forName="FourNodes_3_text" refType="l" refFor="ch" refForName="FourNodes_3"/>
          <dgm:constr type="r" for="ch" forName="FourNodes_4_text" refType="l" refFor="ch" refForName="FourConn_3-4"/>
          <dgm:constr type="t" for="ch" forName="FourNodes_4_text" refType="t" refFor="ch" refForName="FourNodes_4"/>
          <dgm:constr type="b" for="ch" forName="FourNodes_4_text" refType="b" refFor="ch" refForName="FourNodes_4"/>
          <dgm:constr type="l" for="ch" forName="FourNodes_4_text" refType="l" refFor="ch" refForName="FourNodes_4"/>
          <dgm:constr type="w" for="ch" forName="FiveNodes_1" refType="w" fact="0.77"/>
          <dgm:constr type="h" for="ch" forName="FiveNodes_1" refType="h" fact="0.18"/>
          <dgm:constr type="t" for="ch" forName="FiveNodes_1"/>
          <dgm:constr type="l" for="ch" forName="FiveNodes_1"/>
          <dgm:constr type="w" for="ch" forName="FiveNodes_2" refType="w" fact="0.77"/>
          <dgm:constr type="h" for="ch" forName="FiveNodes_2" refType="h" fact="0.18"/>
          <dgm:constr type="ctrY" for="ch" forName="FiveNodes_2" refType="h" fact="0.295"/>
          <dgm:constr type="ctrX" for="ch" forName="FiveNodes_2" refType="w" fact="0.4425"/>
          <dgm:constr type="w" for="ch" forName="FiveNodes_3" refType="w" fact="0.77"/>
          <dgm:constr type="h" for="ch" forName="FiveNodes_3" refType="h" fact="0.18"/>
          <dgm:constr type="ctrY" for="ch" forName="FiveNodes_3" refType="h" fact="0.5"/>
          <dgm:constr type="ctrX" for="ch" forName="FiveNodes_3" refType="w" fact="0.5"/>
          <dgm:constr type="w" for="ch" forName="FiveNodes_4" refType="w" fact="0.77"/>
          <dgm:constr type="h" for="ch" forName="FiveNodes_4" refType="h" fact="0.18"/>
          <dgm:constr type="ctrY" for="ch" forName="FiveNodes_4" refType="h" fact="0.705"/>
          <dgm:constr type="ctrX" for="ch" forName="FiveNodes_4" refType="w" fact="0.5575"/>
          <dgm:constr type="w" for="ch" forName="FiveNodes_5" refType="w" fact="0.77"/>
          <dgm:constr type="h" for="ch" forName="FiveNodes_5" refType="h" fact="0.18"/>
          <dgm:constr type="b" for="ch" forName="FiveNodes_5" refType="h"/>
          <dgm:constr type="r" for="ch" forName="FiveNodes_5" refType="w"/>
          <dgm:constr type="w" for="ch" forName="FiveConn_1-2" refType="h" refFor="ch" refForName="FiveNodes_1" fact="0.65"/>
          <dgm:constr type="h" for="ch" forName="FiveConn_1-2" refType="h" refFor="ch" refForName="FiveNodes_1" fact="0.65"/>
          <dgm:constr type="ctrY" for="ch" forName="FiveConn_1-2" refType="h" fact="0.19"/>
          <dgm:constr type="r" for="ch" forName="FiveConn_1-2" refType="r" refFor="ch" refForName="FiveNodes_1"/>
          <dgm:constr type="w" for="ch" forName="FiveConn_2-3" refType="h" refFor="ch" refForName="FiveNodes_2" fact="0.65"/>
          <dgm:constr type="h" for="ch" forName="FiveConn_2-3" refType="h" refFor="ch" refForName="FiveNodes_2" fact="0.65"/>
          <dgm:constr type="ctrY" for="ch" forName="FiveConn_2-3" refType="h" fact="0.395"/>
          <dgm:constr type="r" for="ch" forName="FiveConn_2-3" refType="r" refFor="ch" refForName="FiveNodes_2"/>
          <dgm:constr type="w" for="ch" forName="FiveConn_3-4" refType="h" refFor="ch" refForName="FiveNodes_3" fact="0.65"/>
          <dgm:constr type="h" for="ch" forName="FiveConn_3-4" refType="h" refFor="ch" refForName="FiveNodes_3" fact="0.65"/>
          <dgm:constr type="ctrY" for="ch" forName="FiveConn_3-4" refType="h" fact="0.597"/>
          <dgm:constr type="r" for="ch" forName="FiveConn_3-4" refType="r" refFor="ch" refForName="FiveNodes_3"/>
          <dgm:constr type="w" for="ch" forName="FiveConn_4-5" refType="h" refFor="ch" refForName="FiveNodes_4" fact="0.65"/>
          <dgm:constr type="h" for="ch" forName="FiveConn_4-5" refType="h" refFor="ch" refForName="FiveNodes_4" fact="0.65"/>
          <dgm:constr type="ctrY" for="ch" forName="FiveConn_4-5" refType="h" fact="0.804"/>
          <dgm:constr type="r" for="ch" forName="FiveConn_4-5" refType="r" refFor="ch" refForName="FiveNodes_4"/>
          <dgm:constr type="r" for="ch" forName="FiveNodes_1_text" refType="l" refFor="ch" refForName="FiveConn_1-2"/>
          <dgm:constr type="rOff" for="ch" forName="FiveNodes_1_text" refType="w" refFor="ch" refForName="FiveConn_1-2" fact="-0.75"/>
          <dgm:constr type="t" for="ch" forName="FiveNodes_1_text" refType="t" refFor="ch" refForName="FiveNodes_1"/>
          <dgm:constr type="b" for="ch" forName="FiveNodes_1_text" refType="b" refFor="ch" refForName="FiveNodes_1"/>
          <dgm:constr type="l" for="ch" forName="FiveNodes_1_text" refType="l" refFor="ch" refForName="FiveNodes_1"/>
          <dgm:constr type="r" for="ch" forName="FiveNodes_2_text" refType="l" refFor="ch" refForName="FiveConn_1-2"/>
          <dgm:constr type="t" for="ch" forName="FiveNodes_2_text" refType="t" refFor="ch" refForName="FiveNodes_2"/>
          <dgm:constr type="b" for="ch" forName="FiveNodes_2_text" refType="b" refFor="ch" refForName="FiveNodes_2"/>
          <dgm:constr type="l" for="ch" forName="FiveNodes_2_text" refType="l" refFor="ch" refForName="FiveNodes_2"/>
          <dgm:constr type="r" for="ch" forName="FiveNodes_3_text" refType="l" refFor="ch" refForName="FiveConn_2-3"/>
          <dgm:constr type="t" for="ch" forName="FiveNodes_3_text" refType="t" refFor="ch" refForName="FiveNodes_3"/>
          <dgm:constr type="b" for="ch" forName="FiveNodes_3_text" refType="b" refFor="ch" refForName="FiveNodes_3"/>
          <dgm:constr type="l" for="ch" forName="FiveNodes_3_text" refType="l" refFor="ch" refForName="FiveNodes_3"/>
          <dgm:constr type="r" for="ch" forName="FiveNodes_4_text" refType="l" refFor="ch" refForName="FiveConn_3-4"/>
          <dgm:constr type="t" for="ch" forName="FiveNodes_4_text" refType="t" refFor="ch" refForName="FiveNodes_4"/>
          <dgm:constr type="b" for="ch" forName="FiveNodes_4_text" refType="b" refFor="ch" refForName="FiveNodes_4"/>
          <dgm:constr type="l" for="ch" forName="FiveNodes_4_text" refType="l" refFor="ch" refForName="FiveNodes_4"/>
          <dgm:constr type="r" for="ch" forName="FiveNodes_5_text" refType="l" refFor="ch" refForName="FiveConn_4-5"/>
          <dgm:constr type="t" for="ch" forName="FiveNodes_5_text" refType="t" refFor="ch" refForName="FiveNodes_5"/>
          <dgm:constr type="b" for="ch" forName="FiveNodes_5_text" refType="b" refFor="ch" refForName="FiveNodes_5"/>
          <dgm:constr type="l" for="ch" forName="FiveNodes_5_text" refType="l" refFor="ch" refForName="FiveNodes_5"/>
        </dgm:constrLst>
      </dgm:if>
      <dgm:else name="Name2">
        <dgm:constrLst>
          <dgm:constr type="primFontSz" for="ch" ptType="node" op="equ" val="65"/>
          <dgm:constr type="w" for="ch" forName="dummyMaxCanvas" refType="w"/>
          <dgm:constr type="h" for="ch" forName="dummyMaxCanvas" refType="h"/>
          <dgm:constr type="w" for="ch" forName="OneNode_1" refType="w"/>
          <dgm:constr type="h" for="ch" forName="OneNode_1" refType="h" fact="0.5"/>
          <dgm:constr type="ctrY" for="ch" forName="OneNode_1" refType="h" fact="0.5"/>
          <dgm:constr type="w" for="ch" forName="TwoNodes_1" refType="w" fact="0.85"/>
          <dgm:constr type="h" for="ch" forName="TwoNodes_1" refType="h" fact="0.45"/>
          <dgm:constr type="t" for="ch" forName="TwoNodes_1"/>
          <dgm:constr type="r" for="ch" forName="TwoNodes_1" refType="w"/>
          <dgm:constr type="w" for="ch" forName="TwoNodes_2" refType="w" fact="0.85"/>
          <dgm:constr type="h" for="ch" forName="TwoNodes_2" refType="h" fact="0.45"/>
          <dgm:constr type="b" for="ch" forName="TwoNodes_2" refType="h"/>
          <dgm:constr type="l" for="ch" forName="TwoNodes_2"/>
          <dgm:constr type="w" for="ch" forName="TwoConn_1-2" refType="h" refFor="ch" refForName="TwoNodes_1" fact="0.65"/>
          <dgm:constr type="h" for="ch" forName="TwoConn_1-2" refType="h" refFor="ch" refForName="TwoNodes_1" fact="0.65"/>
          <dgm:constr type="ctrY" for="ch" forName="TwoConn_1-2" refType="h" fact="0.5"/>
          <dgm:constr type="l" for="ch" forName="TwoConn_1-2" refType="l" refFor="ch" refForName="TwoNodes_1"/>
          <dgm:constr type="l" for="ch" forName="TwoNodes_1_text" refType="r" refFor="ch" refForName="TwoConn_1-2"/>
          <dgm:constr type="lOff" for="ch" forName="TwoNodes_1_text" refType="w" refFor="ch" refForName="TwoConn_1-2" fact="0.5"/>
          <dgm:constr type="t" for="ch" forName="TwoNodes_1_text" refType="t" refFor="ch" refForName="TwoNodes_1"/>
          <dgm:constr type="b" for="ch" forName="TwoNodes_1_text" refType="b" refFor="ch" refForName="TwoNodes_1"/>
          <dgm:constr type="r" for="ch" forName="TwoNodes_1_text" refType="r" refFor="ch" refForName="TwoNodes_1"/>
          <dgm:constr type="l" for="ch" forName="TwoNodes_2_text" refType="r" refFor="ch" refForName="TwoConn_1-2"/>
          <dgm:constr type="t" for="ch" forName="TwoNodes_2_text" refType="t" refFor="ch" refForName="TwoNodes_2"/>
          <dgm:constr type="b" for="ch" forName="TwoNodes_2_text" refType="b" refFor="ch" refForName="TwoNodes_2"/>
          <dgm:constr type="r" for="ch" forName="TwoNodes_2_text" refType="r" refFor="ch" refForName="TwoNodes_2"/>
          <dgm:constr type="w" for="ch" forName="ThreeNodes_1" refType="w" fact="0.85"/>
          <dgm:constr type="h" for="ch" forName="ThreeNodes_1" refType="h" fact="0.3"/>
          <dgm:constr type="t" for="ch" forName="ThreeNodes_1"/>
          <dgm:constr type="r" for="ch" forName="ThreeNodes_1" refType="w"/>
          <dgm:constr type="w" for="ch" forName="ThreeNodes_2" refType="w" fact="0.85"/>
          <dgm:constr type="h" for="ch" forName="ThreeNodes_2" refType="h" fact="0.3"/>
          <dgm:constr type="ctrY" for="ch" forName="ThreeNodes_2" refType="h" fact="0.5"/>
          <dgm:constr type="ctrX" for="ch" forName="ThreeNodes_2" refType="w" fact="0.5"/>
          <dgm:constr type="w" for="ch" forName="ThreeNodes_3" refType="w" fact="0.85"/>
          <dgm:constr type="h" for="ch" forName="ThreeNodes_3" refType="h" fact="0.3"/>
          <dgm:constr type="b" for="ch" forName="ThreeNodes_3" refType="h"/>
          <dgm:constr type="l" for="ch" forName="ThreeNodes_3"/>
          <dgm:constr type="w" for="ch" forName="ThreeConn_1-2" refType="h" refFor="ch" refForName="ThreeNodes_1" fact="0.65"/>
          <dgm:constr type="h" for="ch" forName="ThreeConn_1-2" refType="h" refFor="ch" refForName="ThreeNodes_1" fact="0.65"/>
          <dgm:constr type="ctrY" for="ch" forName="ThreeConn_1-2" refType="h" fact="0.325"/>
          <dgm:constr type="l" for="ch" forName="ThreeConn_1-2" refType="l" refFor="ch" refForName="ThreeNodes_1"/>
          <dgm:constr type="w" for="ch" forName="ThreeConn_2-3" refType="h" refFor="ch" refForName="ThreeNodes_2" fact="0.65"/>
          <dgm:constr type="h" for="ch" forName="ThreeConn_2-3" refType="h" refFor="ch" refForName="ThreeNodes_2" fact="0.65"/>
          <dgm:constr type="ctrY" for="ch" forName="ThreeConn_2-3" refType="h" fact="0.673"/>
          <dgm:constr type="l" for="ch" forName="ThreeConn_2-3" refType="l" refFor="ch" refForName="ThreeNodes_2"/>
          <dgm:constr type="l" for="ch" forName="ThreeNodes_1_text" refType="r" refFor="ch" refForName="ThreeConn_1-2"/>
          <dgm:constr type="lOff" for="ch" forName="ThreeNodes_1_text" refType="w" refFor="ch" refForName="ThreeConn_1-2" fact="0.55"/>
          <dgm:constr type="t" for="ch" forName="ThreeNodes_1_text" refType="t" refFor="ch" refForName="ThreeNodes_1"/>
          <dgm:constr type="b" for="ch" forName="ThreeNodes_1_text" refType="b" refFor="ch" refForName="ThreeNodes_1"/>
          <dgm:constr type="r" for="ch" forName="ThreeNodes_1_text" refType="r" refFor="ch" refForName="ThreeNodes_1"/>
          <dgm:constr type="l" for="ch" forName="ThreeNodes_2_text" refType="r" refFor="ch" refForName="ThreeConn_1-2"/>
          <dgm:constr type="t" for="ch" forName="ThreeNodes_2_text" refType="t" refFor="ch" refForName="ThreeNodes_2"/>
          <dgm:constr type="b" for="ch" forName="ThreeNodes_2_text" refType="b" refFor="ch" refForName="ThreeNodes_2"/>
          <dgm:constr type="r" for="ch" forName="ThreeNodes_2_text" refType="r" refFor="ch" refForName="ThreeNodes_2"/>
          <dgm:constr type="l" for="ch" forName="ThreeNodes_3_text" refType="r" refFor="ch" refForName="ThreeConn_2-3"/>
          <dgm:constr type="t" for="ch" forName="ThreeNodes_3_text" refType="t" refFor="ch" refForName="ThreeNodes_3"/>
          <dgm:constr type="b" for="ch" forName="ThreeNodes_3_text" refType="b" refFor="ch" refForName="ThreeNodes_3"/>
          <dgm:constr type="r" for="ch" forName="ThreeNodes_3_text" refType="r" refFor="ch" refForName="ThreeNodes_3"/>
          <dgm:constr type="w" for="ch" forName="FourNodes_1" refType="w" fact="0.8"/>
          <dgm:constr type="h" for="ch" forName="FourNodes_1" refType="h" fact="0.22"/>
          <dgm:constr type="t" for="ch" forName="FourNodes_1"/>
          <dgm:constr type="r" for="ch" forName="FourNodes_1" refType="w"/>
          <dgm:constr type="w" for="ch" forName="FourNodes_2" refType="w" fact="0.8"/>
          <dgm:constr type="h" for="ch" forName="FourNodes_2" refType="h" fact="0.22"/>
          <dgm:constr type="ctrY" for="ch" forName="FourNodes_2" refType="h" fact="0.37"/>
          <dgm:constr type="ctrX" for="ch" forName="FourNodes_2" refType="w" fact="0.533"/>
          <dgm:constr type="w" for="ch" forName="FourNodes_3" refType="w" fact="0.8"/>
          <dgm:constr type="h" for="ch" forName="FourNodes_3" refType="h" fact="0.22"/>
          <dgm:constr type="ctrY" for="ch" forName="FourNodes_3" refType="h" fact="0.63"/>
          <dgm:constr type="ctrX" for="ch" forName="FourNodes_3" refType="w" fact="0.467"/>
          <dgm:constr type="w" for="ch" forName="FourNodes_4" refType="w" fact="0.8"/>
          <dgm:constr type="h" for="ch" forName="FourNodes_4" refType="h" fact="0.22"/>
          <dgm:constr type="b" for="ch" forName="FourNodes_4" refType="h"/>
          <dgm:constr type="l" for="ch" forName="FourNodes_4"/>
          <dgm:constr type="w" for="ch" forName="FourConn_1-2" refType="h" refFor="ch" refForName="FourNodes_1" fact="0.65"/>
          <dgm:constr type="h" for="ch" forName="FourConn_1-2" refType="h" refFor="ch" refForName="FourNodes_1" fact="0.65"/>
          <dgm:constr type="ctrY" for="ch" forName="FourConn_1-2" refType="h" fact="0.24"/>
          <dgm:constr type="l" for="ch" forName="FourConn_1-2" refType="l" refFor="ch" refForName="FourNodes_1"/>
          <dgm:constr type="w" for="ch" forName="FourConn_2-3" refType="h" refFor="ch" refForName="FourNodes_2" fact="0.65"/>
          <dgm:constr type="h" for="ch" forName="FourConn_2-3" refType="h" refFor="ch" refForName="FourNodes_2" fact="0.65"/>
          <dgm:constr type="ctrY" for="ch" forName="FourConn_2-3" refType="h" fact="0.5"/>
          <dgm:constr type="l" for="ch" forName="FourConn_2-3" refType="l" refFor="ch" refForName="FourNodes_2"/>
          <dgm:constr type="w" for="ch" forName="FourConn_3-4" refType="h" refFor="ch" refForName="FourNodes_3" fact="0.65"/>
          <dgm:constr type="h" for="ch" forName="FourConn_3-4" refType="h" refFor="ch" refForName="FourNodes_3" fact="0.65"/>
          <dgm:constr type="ctrY" for="ch" forName="FourConn_3-4" refType="h" fact="0.76"/>
          <dgm:constr type="l" for="ch" forName="FourConn_3-4" refType="l" refFor="ch" refForName="FourNodes_3"/>
          <dgm:constr type="l" for="ch" forName="FourNodes_1_text" refType="r" refFor="ch" refForName="FourConn_1-2"/>
          <dgm:constr type="lOff" for="ch" forName="FourNodes_1_text" refType="w" refFor="ch" refForName="FourConn_1-2" fact="0.69"/>
          <dgm:constr type="t" for="ch" forName="FourNodes_1_text" refType="t" refFor="ch" refForName="FourNodes_1"/>
          <dgm:constr type="b" for="ch" forName="FourNodes_1_text" refType="b" refFor="ch" refForName="FourNodes_1"/>
          <dgm:constr type="r" for="ch" forName="FourNodes_1_text" refType="r" refFor="ch" refForName="FourNodes_1"/>
          <dgm:constr type="l" for="ch" forName="FourNodes_2_text" refType="r" refFor="ch" refForName="FourConn_1-2"/>
          <dgm:constr type="t" for="ch" forName="FourNodes_2_text" refType="t" refFor="ch" refForName="FourNodes_2"/>
          <dgm:constr type="b" for="ch" forName="FourNodes_2_text" refType="b" refFor="ch" refForName="FourNodes_2"/>
          <dgm:constr type="r" for="ch" forName="FourNodes_2_text" refType="r" refFor="ch" refForName="FourNodes_2"/>
          <dgm:constr type="l" for="ch" forName="FourNodes_3_text" refType="r" refFor="ch" refForName="FourConn_2-3"/>
          <dgm:constr type="t" for="ch" forName="FourNodes_3_text" refType="t" refFor="ch" refForName="FourNodes_3"/>
          <dgm:constr type="b" for="ch" forName="FourNodes_3_text" refType="b" refFor="ch" refForName="FourNodes_3"/>
          <dgm:constr type="r" for="ch" forName="FourNodes_3_text" refType="r" refFor="ch" refForName="FourNodes_3"/>
          <dgm:constr type="l" for="ch" forName="FourNodes_4_text" refType="r" refFor="ch" refForName="FourConn_3-4"/>
          <dgm:constr type="t" for="ch" forName="FourNodes_4_text" refType="t" refFor="ch" refForName="FourNodes_4"/>
          <dgm:constr type="b" for="ch" forName="FourNodes_4_text" refType="b" refFor="ch" refForName="FourNodes_4"/>
          <dgm:constr type="r" for="ch" forName="FourNodes_4_text" refType="r" refFor="ch" refForName="FourNodes_4"/>
          <dgm:constr type="w" for="ch" forName="FiveNodes_1" refType="w" fact="0.77"/>
          <dgm:constr type="h" for="ch" forName="FiveNodes_1" refType="h" fact="0.18"/>
          <dgm:constr type="t" for="ch" forName="FiveNodes_1"/>
          <dgm:constr type="r" for="ch" forName="FiveNodes_1" refType="w"/>
          <dgm:constr type="w" for="ch" forName="FiveNodes_2" refType="w" fact="0.77"/>
          <dgm:constr type="h" for="ch" forName="FiveNodes_2" refType="h" fact="0.18"/>
          <dgm:constr type="ctrY" for="ch" forName="FiveNodes_2" refType="h" fact="0.295"/>
          <dgm:constr type="ctrX" for="ch" forName="FiveNodes_2" refType="w" fact="0.5575"/>
          <dgm:constr type="w" for="ch" forName="FiveNodes_3" refType="w" fact="0.77"/>
          <dgm:constr type="h" for="ch" forName="FiveNodes_3" refType="h" fact="0.18"/>
          <dgm:constr type="ctrY" for="ch" forName="FiveNodes_3" refType="h" fact="0.5"/>
          <dgm:constr type="ctrX" for="ch" forName="FiveNodes_3" refType="w" fact="0.5"/>
          <dgm:constr type="w" for="ch" forName="FiveNodes_4" refType="w" fact="0.77"/>
          <dgm:constr type="h" for="ch" forName="FiveNodes_4" refType="h" fact="0.18"/>
          <dgm:constr type="ctrY" for="ch" forName="FiveNodes_4" refType="h" fact="0.705"/>
          <dgm:constr type="ctrX" for="ch" forName="FiveNodes_4" refType="w" fact="0.4425"/>
          <dgm:constr type="w" for="ch" forName="FiveNodes_5" refType="w" fact="0.77"/>
          <dgm:constr type="h" for="ch" forName="FiveNodes_5" refType="h" fact="0.18"/>
          <dgm:constr type="b" for="ch" forName="FiveNodes_5" refType="h"/>
          <dgm:constr type="l" for="ch" forName="FiveNodes_5"/>
          <dgm:constr type="w" for="ch" forName="FiveConn_1-2" refType="h" refFor="ch" refForName="FiveNodes_1" fact="0.65"/>
          <dgm:constr type="h" for="ch" forName="FiveConn_1-2" refType="h" refFor="ch" refForName="FiveNodes_1" fact="0.65"/>
          <dgm:constr type="ctrY" for="ch" forName="FiveConn_1-2" refType="h" fact="0.19"/>
          <dgm:constr type="l" for="ch" forName="FiveConn_1-2" refType="l" refFor="ch" refForName="FiveNodes_1"/>
          <dgm:constr type="w" for="ch" forName="FiveConn_2-3" refType="h" refFor="ch" refForName="FiveNodes_2" fact="0.65"/>
          <dgm:constr type="h" for="ch" forName="FiveConn_2-3" refType="h" refFor="ch" refForName="FiveNodes_2" fact="0.65"/>
          <dgm:constr type="ctrY" for="ch" forName="FiveConn_2-3" refType="h" fact="0.395"/>
          <dgm:constr type="l" for="ch" forName="FiveConn_2-3" refType="l" refFor="ch" refForName="FiveNodes_2"/>
          <dgm:constr type="w" for="ch" forName="FiveConn_3-4" refType="h" refFor="ch" refForName="FiveNodes_3" fact="0.65"/>
          <dgm:constr type="h" for="ch" forName="FiveConn_3-4" refType="h" refFor="ch" refForName="FiveNodes_3" fact="0.65"/>
          <dgm:constr type="ctrY" for="ch" forName="FiveConn_3-4" refType="h" fact="0.597"/>
          <dgm:constr type="l" for="ch" forName="FiveConn_3-4" refType="l" refFor="ch" refForName="FiveNodes_3"/>
          <dgm:constr type="w" for="ch" forName="FiveConn_4-5" refType="h" refFor="ch" refForName="FiveNodes_4" fact="0.65"/>
          <dgm:constr type="h" for="ch" forName="FiveConn_4-5" refType="h" refFor="ch" refForName="FiveNodes_4" fact="0.65"/>
          <dgm:constr type="ctrY" for="ch" forName="FiveConn_4-5" refType="h" fact="0.804"/>
          <dgm:constr type="l" for="ch" forName="FiveConn_4-5" refType="l" refFor="ch" refForName="FiveNodes_4"/>
          <dgm:constr type="l" for="ch" forName="FiveNodes_1_text" refType="r" refFor="ch" refForName="FiveConn_1-2"/>
          <dgm:constr type="lOff" for="ch" forName="FiveNodes_1_text" refType="w" refFor="ch" refForName="FiveConn_1-2" fact="0.73"/>
          <dgm:constr type="t" for="ch" forName="FiveNodes_1_text" refType="t" refFor="ch" refForName="FiveNodes_1"/>
          <dgm:constr type="b" for="ch" forName="FiveNodes_1_text" refType="b" refFor="ch" refForName="FiveNodes_1"/>
          <dgm:constr type="r" for="ch" forName="FiveNodes_1_text" refType="r" refFor="ch" refForName="FiveNodes_1"/>
          <dgm:constr type="l" for="ch" forName="FiveNodes_2_text" refType="r" refFor="ch" refForName="FiveConn_1-2"/>
          <dgm:constr type="t" for="ch" forName="FiveNodes_2_text" refType="t" refFor="ch" refForName="FiveNodes_2"/>
          <dgm:constr type="b" for="ch" forName="FiveNodes_2_text" refType="b" refFor="ch" refForName="FiveNodes_2"/>
          <dgm:constr type="r" for="ch" forName="FiveNodes_2_text" refType="r" refFor="ch" refForName="FiveNodes_2"/>
          <dgm:constr type="l" for="ch" forName="FiveNodes_3_text" refType="r" refFor="ch" refForName="FiveConn_2-3"/>
          <dgm:constr type="t" for="ch" forName="FiveNodes_3_text" refType="t" refFor="ch" refForName="FiveNodes_3"/>
          <dgm:constr type="b" for="ch" forName="FiveNodes_3_text" refType="b" refFor="ch" refForName="FiveNodes_3"/>
          <dgm:constr type="r" for="ch" forName="FiveNodes_3_text" refType="r" refFor="ch" refForName="FiveNodes_3"/>
          <dgm:constr type="l" for="ch" forName="FiveNodes_4_text" refType="r" refFor="ch" refForName="FiveConn_3-4"/>
          <dgm:constr type="t" for="ch" forName="FiveNodes_4_text" refType="t" refFor="ch" refForName="FiveNodes_4"/>
          <dgm:constr type="b" for="ch" forName="FiveNodes_4_text" refType="b" refFor="ch" refForName="FiveNodes_4"/>
          <dgm:constr type="r" for="ch" forName="FiveNodes_4_text" refType="r" refFor="ch" refForName="FiveNodes_4"/>
          <dgm:constr type="l" for="ch" forName="FiveNodes_5_text" refType="r" refFor="ch" refForName="FiveConn_4-5"/>
          <dgm:constr type="t" for="ch" forName="FiveNodes_5_text" refType="t" refFor="ch" refForName="FiveNodes_5"/>
          <dgm:constr type="b" for="ch" forName="FiveNodes_5_text" refType="b" refFor="ch" refForName="FiveNodes_5"/>
          <dgm:constr type="r" for="ch" forName="FiveNodes_5_text" refType="r" refFor="ch" refForName="FiveNodes_5"/>
        </dgm:constrLst>
      </dgm:else>
    </dgm:choose>
    <dgm:ruleLst/>
    <dgm:layoutNode name="dummyMaxCanvas">
      <dgm:varLst/>
      <dgm:alg type="sp"/>
      <dgm:shape xmlns:r="http://schemas.openxmlformats.org/officeDocument/2006/relationships" r:blip="">
        <dgm:adjLst/>
      </dgm:shape>
      <dgm:presOf/>
      <dgm:constrLst/>
      <dgm:ruleLst/>
    </dgm:layoutNode>
    <dgm:choose name="Name3">
      <dgm:if name="Name4" axis="ch" ptType="node" func="cnt" op="equ" val="1">
        <dgm:layoutNode name="OneNode_1">
          <dgm:varLst>
            <dgm:bulletEnabled val="1"/>
          </dgm:varLst>
          <dgm:alg type="tx"/>
          <dgm:shape xmlns:r="http://schemas.openxmlformats.org/officeDocument/2006/relationships" type="roundRect" r:blip="">
            <dgm:adjLst>
              <dgm:adj idx="1" val="0.1"/>
            </dgm:adjLst>
          </dgm:shape>
          <dgm:presOf axis="ch desOrSelf" ptType="node node" st="1 1" cnt="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5">
        <dgm:choose name="Name6">
          <dgm:if name="Name7" axis="ch" ptType="node" func="cnt" op="equ" val="2">
            <dgm:layoutNode name="TwoNodes_1">
              <dgm:varLst>
                <dgm:bulletEnabled val="1"/>
              </dgm:varLst>
              <dgm:alg type="sp"/>
              <dgm:shape xmlns:r="http://schemas.openxmlformats.org/officeDocument/2006/relationships" type="roundRect" r:blip="">
                <dgm:adjLst>
                  <dgm:adj idx="1" val="0.1"/>
                </dgm:adjLst>
              </dgm:shape>
              <dgm:presOf axis="ch desOrSelf" ptType="node node" st="1 1" cnt="1 0"/>
              <dgm:constrLst/>
              <dgm:ruleLst/>
            </dgm:layoutNode>
            <dgm:layoutNode name="TwoNodes_2">
              <dgm:varLst>
                <dgm:bulletEnabled val="1"/>
              </dgm:varLst>
              <dgm:alg type="sp"/>
              <dgm:shape xmlns:r="http://schemas.openxmlformats.org/officeDocument/2006/relationships" type="roundRect" r:blip="">
                <dgm:adjLst>
                  <dgm:adj idx="1" val="0.1"/>
                </dgm:adjLst>
              </dgm:shape>
              <dgm:presOf axis="ch desOrSelf" ptType="node node" st="2 1" cnt="1 0"/>
              <dgm:constrLst/>
              <dgm:ruleLst/>
            </dgm:layoutNode>
            <dgm:layoutNode name="TwoConn_1-2" styleLbl="fgAccFollowNode1">
              <dgm:varLst>
                <dgm:bulletEnabled val="1"/>
              </dgm:varLst>
              <dgm:alg type="tx"/>
              <dgm:shape xmlns:r="http://schemas.openxmlformats.org/officeDocument/2006/relationships" type="downArrow" r:blip="">
                <dgm:adjLst>
                  <dgm:adj idx="1" val="0.55"/>
                  <dgm:adj idx="2" val="0.45"/>
                </dgm:adjLst>
              </dgm:shape>
              <dgm:presOf axis="ch" ptType="sibTrans" cnt="1"/>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layoutNode name="TwoNodes_1_text">
              <dgm:varLst>
                <dgm:bulletEnabled val="1"/>
              </dgm:varLst>
              <dgm:alg type="tx">
                <dgm:param type="parTxLTRAlign" val="l"/>
                <dgm:param type="txAnchorVertCh" val="mid"/>
              </dgm:alg>
              <dgm:shape xmlns:r="http://schemas.openxmlformats.org/officeDocument/2006/relationships" type="roundRect" r:blip="" hideGeom="1">
                <dgm:adjLst>
                  <dgm:adj idx="1" val="0.1"/>
                </dgm:adjLst>
              </dgm:shape>
              <dgm:presOf axis="ch desOrSelf" ptType="node node" st="1 1" cnt="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TwoNodes_2_text">
              <dgm:varLst>
                <dgm:bulletEnabled val="1"/>
              </dgm:varLst>
              <dgm:alg type="tx">
                <dgm:param type="parTxLTRAlign" val="l"/>
                <dgm:param type="txAnchorVertCh" val="mid"/>
              </dgm:alg>
              <dgm:shape xmlns:r="http://schemas.openxmlformats.org/officeDocument/2006/relationships" type="roundRect" r:blip="" hideGeom="1">
                <dgm:adjLst>
                  <dgm:adj idx="1" val="0.1"/>
                </dgm:adjLst>
              </dgm:shape>
              <dgm:presOf axis="ch desOrSelf" ptType="node node" st="2 1" cnt="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8">
            <dgm:choose name="Name9">
              <dgm:if name="Name10" axis="ch" ptType="node" func="cnt" op="equ" val="3">
                <dgm:layoutNode name="ThreeNodes_1">
                  <dgm:varLst>
                    <dgm:bulletEnabled val="1"/>
                  </dgm:varLst>
                  <dgm:alg type="sp"/>
                  <dgm:shape xmlns:r="http://schemas.openxmlformats.org/officeDocument/2006/relationships" type="roundRect" r:blip="">
                    <dgm:adjLst>
                      <dgm:adj idx="1" val="0.1"/>
                    </dgm:adjLst>
                  </dgm:shape>
                  <dgm:presOf axis="ch desOrSelf" ptType="node node" st="1 1" cnt="1 0"/>
                  <dgm:constrLst/>
                  <dgm:ruleLst/>
                </dgm:layoutNode>
                <dgm:layoutNode name="ThreeNodes_2">
                  <dgm:varLst>
                    <dgm:bulletEnabled val="1"/>
                  </dgm:varLst>
                  <dgm:alg type="sp"/>
                  <dgm:shape xmlns:r="http://schemas.openxmlformats.org/officeDocument/2006/relationships" type="roundRect" r:blip="">
                    <dgm:adjLst>
                      <dgm:adj idx="1" val="0.1"/>
                    </dgm:adjLst>
                  </dgm:shape>
                  <dgm:presOf axis="ch desOrSelf" ptType="node node" st="2 1" cnt="1 0"/>
                  <dgm:constrLst/>
                  <dgm:ruleLst/>
                </dgm:layoutNode>
                <dgm:layoutNode name="ThreeNodes_3">
                  <dgm:varLst>
                    <dgm:bulletEnabled val="1"/>
                  </dgm:varLst>
                  <dgm:alg type="sp"/>
                  <dgm:shape xmlns:r="http://schemas.openxmlformats.org/officeDocument/2006/relationships" type="roundRect" r:blip="">
                    <dgm:adjLst>
                      <dgm:adj idx="1" val="0.1"/>
                    </dgm:adjLst>
                  </dgm:shape>
                  <dgm:presOf axis="ch desOrSelf" ptType="node node" st="3 1" cnt="1 0"/>
                  <dgm:constrLst/>
                  <dgm:ruleLst/>
                </dgm:layoutNode>
                <dgm:layoutNode name="ThreeConn_1-2" styleLbl="fgAccFollowNode1">
                  <dgm:varLst>
                    <dgm:bulletEnabled val="1"/>
                  </dgm:varLst>
                  <dgm:alg type="tx"/>
                  <dgm:shape xmlns:r="http://schemas.openxmlformats.org/officeDocument/2006/relationships" type="downArrow" r:blip="">
                    <dgm:adjLst>
                      <dgm:adj idx="1" val="0.55"/>
                      <dgm:adj idx="2" val="0.45"/>
                    </dgm:adjLst>
                  </dgm:shape>
                  <dgm:presOf axis="ch" ptType="sibTrans" cnt="1"/>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layoutNode name="ThreeConn_2-3" styleLbl="fgAccFollowNode1">
                  <dgm:varLst>
                    <dgm:bulletEnabled val="1"/>
                  </dgm:varLst>
                  <dgm:alg type="tx"/>
                  <dgm:shape xmlns:r="http://schemas.openxmlformats.org/officeDocument/2006/relationships" type="downArrow" r:blip="">
                    <dgm:adjLst>
                      <dgm:adj idx="1" val="0.55"/>
                      <dgm:adj idx="2" val="0.45"/>
                    </dgm:adjLst>
                  </dgm:shape>
                  <dgm:presOf axis="ch" ptType="sibTrans" st="2" cnt="1"/>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layoutNode name="ThreeNodes_1_text">
                  <dgm:varLst>
                    <dgm:bulletEnabled val="1"/>
                  </dgm:varLst>
                  <dgm:alg type="tx">
                    <dgm:param type="parTxLTRAlign" val="l"/>
                    <dgm:param type="txAnchorVertCh" val="mid"/>
                  </dgm:alg>
                  <dgm:shape xmlns:r="http://schemas.openxmlformats.org/officeDocument/2006/relationships" type="roundRect" r:blip="" hideGeom="1">
                    <dgm:adjLst>
                      <dgm:adj idx="1" val="0.1"/>
                    </dgm:adjLst>
                  </dgm:shape>
                  <dgm:presOf axis="ch desOrSelf" ptType="node node" st="1 1" cnt="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ThreeNodes_2_text">
                  <dgm:varLst>
                    <dgm:bulletEnabled val="1"/>
                  </dgm:varLst>
                  <dgm:alg type="tx">
                    <dgm:param type="parTxLTRAlign" val="l"/>
                    <dgm:param type="txAnchorVertCh" val="mid"/>
                  </dgm:alg>
                  <dgm:shape xmlns:r="http://schemas.openxmlformats.org/officeDocument/2006/relationships" type="roundRect" r:blip="" hideGeom="1">
                    <dgm:adjLst>
                      <dgm:adj idx="1" val="0.1"/>
                    </dgm:adjLst>
                  </dgm:shape>
                  <dgm:presOf axis="ch desOrSelf" ptType="node node" st="2 1" cnt="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ThreeNodes_3_text">
                  <dgm:varLst>
                    <dgm:bulletEnabled val="1"/>
                  </dgm:varLst>
                  <dgm:alg type="tx">
                    <dgm:param type="parTxLTRAlign" val="l"/>
                    <dgm:param type="txAnchorVertCh" val="mid"/>
                  </dgm:alg>
                  <dgm:shape xmlns:r="http://schemas.openxmlformats.org/officeDocument/2006/relationships" type="roundRect" r:blip="" hideGeom="1">
                    <dgm:adjLst>
                      <dgm:adj idx="1" val="0.1"/>
                    </dgm:adjLst>
                  </dgm:shape>
                  <dgm:presOf axis="ch desOrSelf" ptType="node node" st="3 1" cnt="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1">
                <dgm:choose name="Name12">
                  <dgm:if name="Name13" axis="ch" ptType="node" func="cnt" op="equ" val="4">
                    <dgm:layoutNode name="FourNodes_1">
                      <dgm:varLst>
                        <dgm:bulletEnabled val="1"/>
                      </dgm:varLst>
                      <dgm:alg type="sp"/>
                      <dgm:shape xmlns:r="http://schemas.openxmlformats.org/officeDocument/2006/relationships" type="roundRect" r:blip="">
                        <dgm:adjLst>
                          <dgm:adj idx="1" val="0.1"/>
                        </dgm:adjLst>
                      </dgm:shape>
                      <dgm:presOf axis="ch desOrSelf" ptType="node node" st="1 1" cnt="1 0"/>
                      <dgm:constrLst/>
                      <dgm:ruleLst/>
                    </dgm:layoutNode>
                    <dgm:layoutNode name="FourNodes_2">
                      <dgm:varLst>
                        <dgm:bulletEnabled val="1"/>
                      </dgm:varLst>
                      <dgm:alg type="sp"/>
                      <dgm:shape xmlns:r="http://schemas.openxmlformats.org/officeDocument/2006/relationships" type="roundRect" r:blip="">
                        <dgm:adjLst>
                          <dgm:adj idx="1" val="0.1"/>
                        </dgm:adjLst>
                      </dgm:shape>
                      <dgm:presOf axis="ch desOrSelf" ptType="node node" st="2 1" cnt="1 0"/>
                      <dgm:constrLst/>
                      <dgm:ruleLst/>
                    </dgm:layoutNode>
                    <dgm:layoutNode name="FourNodes_3">
                      <dgm:varLst>
                        <dgm:bulletEnabled val="1"/>
                      </dgm:varLst>
                      <dgm:alg type="sp"/>
                      <dgm:shape xmlns:r="http://schemas.openxmlformats.org/officeDocument/2006/relationships" type="roundRect" r:blip="">
                        <dgm:adjLst>
                          <dgm:adj idx="1" val="0.1"/>
                        </dgm:adjLst>
                      </dgm:shape>
                      <dgm:presOf axis="ch desOrSelf" ptType="node node" st="3 1" cnt="1 0"/>
                      <dgm:constrLst/>
                      <dgm:ruleLst/>
                    </dgm:layoutNode>
                    <dgm:layoutNode name="FourNodes_4">
                      <dgm:varLst>
                        <dgm:bulletEnabled val="1"/>
                      </dgm:varLst>
                      <dgm:alg type="sp"/>
                      <dgm:shape xmlns:r="http://schemas.openxmlformats.org/officeDocument/2006/relationships" type="roundRect" r:blip="">
                        <dgm:adjLst>
                          <dgm:adj idx="1" val="0.1"/>
                        </dgm:adjLst>
                      </dgm:shape>
                      <dgm:presOf axis="ch desOrSelf" ptType="node node" st="4 1" cnt="1 0"/>
                      <dgm:constrLst/>
                      <dgm:ruleLst/>
                    </dgm:layoutNode>
                    <dgm:layoutNode name="FourConn_1-2" styleLbl="fgAccFollowNode1">
                      <dgm:varLst>
                        <dgm:bulletEnabled val="1"/>
                      </dgm:varLst>
                      <dgm:alg type="tx"/>
                      <dgm:shape xmlns:r="http://schemas.openxmlformats.org/officeDocument/2006/relationships" type="downArrow" r:blip="">
                        <dgm:adjLst>
                          <dgm:adj idx="1" val="0.55"/>
                          <dgm:adj idx="2" val="0.45"/>
                        </dgm:adjLst>
                      </dgm:shape>
                      <dgm:presOf axis="ch" ptType="sibTrans" cnt="1"/>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layoutNode name="FourConn_2-3" styleLbl="fgAccFollowNode1">
                      <dgm:varLst>
                        <dgm:bulletEnabled val="1"/>
                      </dgm:varLst>
                      <dgm:alg type="tx"/>
                      <dgm:shape xmlns:r="http://schemas.openxmlformats.org/officeDocument/2006/relationships" type="downArrow" r:blip="">
                        <dgm:adjLst>
                          <dgm:adj idx="1" val="0.55"/>
                          <dgm:adj idx="2" val="0.45"/>
                        </dgm:adjLst>
                      </dgm:shape>
                      <dgm:presOf axis="ch" ptType="sibTrans" st="2" cnt="1"/>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layoutNode name="FourConn_3-4" styleLbl="fgAccFollowNode1">
                      <dgm:varLst>
                        <dgm:bulletEnabled val="1"/>
                      </dgm:varLst>
                      <dgm:alg type="tx"/>
                      <dgm:shape xmlns:r="http://schemas.openxmlformats.org/officeDocument/2006/relationships" type="downArrow" r:blip="">
                        <dgm:adjLst>
                          <dgm:adj idx="1" val="0.55"/>
                          <dgm:adj idx="2" val="0.45"/>
                        </dgm:adjLst>
                      </dgm:shape>
                      <dgm:presOf axis="ch" ptType="sibTrans" st="3" cnt="1"/>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layoutNode name="FourNodes_1_text">
                      <dgm:varLst>
                        <dgm:bulletEnabled val="1"/>
                      </dgm:varLst>
                      <dgm:alg type="tx">
                        <dgm:param type="parTxLTRAlign" val="l"/>
                        <dgm:param type="txAnchorVertCh" val="mid"/>
                      </dgm:alg>
                      <dgm:shape xmlns:r="http://schemas.openxmlformats.org/officeDocument/2006/relationships" type="roundRect" r:blip="" hideGeom="1">
                        <dgm:adjLst>
                          <dgm:adj idx="1" val="0.1"/>
                        </dgm:adjLst>
                      </dgm:shape>
                      <dgm:presOf axis="ch desOrSelf" ptType="node node" st="1 1" cnt="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FourNodes_2_text">
                      <dgm:varLst>
                        <dgm:bulletEnabled val="1"/>
                      </dgm:varLst>
                      <dgm:alg type="tx">
                        <dgm:param type="parTxLTRAlign" val="l"/>
                        <dgm:param type="txAnchorVertCh" val="mid"/>
                      </dgm:alg>
                      <dgm:shape xmlns:r="http://schemas.openxmlformats.org/officeDocument/2006/relationships" type="roundRect" r:blip="" hideGeom="1">
                        <dgm:adjLst>
                          <dgm:adj idx="1" val="0.1"/>
                        </dgm:adjLst>
                      </dgm:shape>
                      <dgm:presOf axis="ch desOrSelf" ptType="node node" st="2 1" cnt="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FourNodes_3_text">
                      <dgm:varLst>
                        <dgm:bulletEnabled val="1"/>
                      </dgm:varLst>
                      <dgm:alg type="tx">
                        <dgm:param type="parTxLTRAlign" val="l"/>
                        <dgm:param type="txAnchorVertCh" val="mid"/>
                      </dgm:alg>
                      <dgm:shape xmlns:r="http://schemas.openxmlformats.org/officeDocument/2006/relationships" type="roundRect" r:blip="" hideGeom="1">
                        <dgm:adjLst>
                          <dgm:adj idx="1" val="0.1"/>
                        </dgm:adjLst>
                      </dgm:shape>
                      <dgm:presOf axis="ch desOrSelf" ptType="node node" st="3 1" cnt="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FourNodes_4_text">
                      <dgm:varLst>
                        <dgm:bulletEnabled val="1"/>
                      </dgm:varLst>
                      <dgm:alg type="tx">
                        <dgm:param type="parTxLTRAlign" val="l"/>
                        <dgm:param type="txAnchorVertCh" val="mid"/>
                      </dgm:alg>
                      <dgm:shape xmlns:r="http://schemas.openxmlformats.org/officeDocument/2006/relationships" type="roundRect" r:blip="" hideGeom="1">
                        <dgm:adjLst>
                          <dgm:adj idx="1" val="0.1"/>
                        </dgm:adjLst>
                      </dgm:shape>
                      <dgm:presOf axis="ch desOrSelf" ptType="node node" st="4 1" cnt="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4">
                    <dgm:choose name="Name15">
                      <dgm:if name="Name16" axis="ch" ptType="node" func="cnt" op="gte" val="5">
                        <dgm:layoutNode name="FiveNodes_1">
                          <dgm:varLst>
                            <dgm:bulletEnabled val="1"/>
                          </dgm:varLst>
                          <dgm:alg type="sp"/>
                          <dgm:shape xmlns:r="http://schemas.openxmlformats.org/officeDocument/2006/relationships" type="roundRect" r:blip="">
                            <dgm:adjLst>
                              <dgm:adj idx="1" val="0.1"/>
                            </dgm:adjLst>
                          </dgm:shape>
                          <dgm:presOf axis="ch desOrSelf" ptType="node node" st="1 1" cnt="1 0"/>
                          <dgm:constrLst/>
                          <dgm:ruleLst/>
                        </dgm:layoutNode>
                        <dgm:layoutNode name="FiveNodes_2">
                          <dgm:varLst>
                            <dgm:bulletEnabled val="1"/>
                          </dgm:varLst>
                          <dgm:alg type="sp"/>
                          <dgm:shape xmlns:r="http://schemas.openxmlformats.org/officeDocument/2006/relationships" type="roundRect" r:blip="">
                            <dgm:adjLst>
                              <dgm:adj idx="1" val="0.1"/>
                            </dgm:adjLst>
                          </dgm:shape>
                          <dgm:presOf axis="ch desOrSelf" ptType="node node" st="2 1" cnt="1 0"/>
                          <dgm:constrLst/>
                          <dgm:ruleLst/>
                        </dgm:layoutNode>
                        <dgm:layoutNode name="FiveNodes_3">
                          <dgm:varLst>
                            <dgm:bulletEnabled val="1"/>
                          </dgm:varLst>
                          <dgm:alg type="sp"/>
                          <dgm:shape xmlns:r="http://schemas.openxmlformats.org/officeDocument/2006/relationships" type="roundRect" r:blip="">
                            <dgm:adjLst>
                              <dgm:adj idx="1" val="0.1"/>
                            </dgm:adjLst>
                          </dgm:shape>
                          <dgm:presOf axis="ch desOrSelf" ptType="node node" st="3 1" cnt="1 0"/>
                          <dgm:constrLst/>
                          <dgm:ruleLst/>
                        </dgm:layoutNode>
                        <dgm:layoutNode name="FiveNodes_4">
                          <dgm:varLst>
                            <dgm:bulletEnabled val="1"/>
                          </dgm:varLst>
                          <dgm:alg type="sp"/>
                          <dgm:shape xmlns:r="http://schemas.openxmlformats.org/officeDocument/2006/relationships" type="roundRect" r:blip="">
                            <dgm:adjLst>
                              <dgm:adj idx="1" val="0.1"/>
                            </dgm:adjLst>
                          </dgm:shape>
                          <dgm:presOf axis="ch desOrSelf" ptType="node node" st="4 1" cnt="1 0"/>
                          <dgm:constrLst/>
                          <dgm:ruleLst/>
                        </dgm:layoutNode>
                        <dgm:layoutNode name="FiveNodes_5">
                          <dgm:varLst>
                            <dgm:bulletEnabled val="1"/>
                          </dgm:varLst>
                          <dgm:alg type="sp"/>
                          <dgm:shape xmlns:r="http://schemas.openxmlformats.org/officeDocument/2006/relationships" type="roundRect" r:blip="">
                            <dgm:adjLst>
                              <dgm:adj idx="1" val="0.1"/>
                            </dgm:adjLst>
                          </dgm:shape>
                          <dgm:presOf axis="ch desOrSelf" ptType="node node" st="5 1" cnt="1 0"/>
                          <dgm:constrLst/>
                          <dgm:ruleLst/>
                        </dgm:layoutNode>
                        <dgm:layoutNode name="FiveConn_1-2" styleLbl="fgAccFollowNode1">
                          <dgm:varLst>
                            <dgm:bulletEnabled val="1"/>
                          </dgm:varLst>
                          <dgm:alg type="tx"/>
                          <dgm:shape xmlns:r="http://schemas.openxmlformats.org/officeDocument/2006/relationships" type="downArrow" r:blip="">
                            <dgm:adjLst>
                              <dgm:adj idx="1" val="0.55"/>
                              <dgm:adj idx="2" val="0.45"/>
                            </dgm:adjLst>
                          </dgm:shape>
                          <dgm:presOf axis="ch" ptType="sibTrans" cnt="1"/>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layoutNode name="FiveConn_2-3" styleLbl="fgAccFollowNode1">
                          <dgm:varLst>
                            <dgm:bulletEnabled val="1"/>
                          </dgm:varLst>
                          <dgm:alg type="tx"/>
                          <dgm:shape xmlns:r="http://schemas.openxmlformats.org/officeDocument/2006/relationships" type="downArrow" r:blip="">
                            <dgm:adjLst>
                              <dgm:adj idx="1" val="0.55"/>
                              <dgm:adj idx="2" val="0.45"/>
                            </dgm:adjLst>
                          </dgm:shape>
                          <dgm:presOf axis="ch" ptType="sibTrans" st="2" cnt="1"/>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layoutNode name="FiveConn_3-4" styleLbl="fgAccFollowNode1">
                          <dgm:varLst>
                            <dgm:bulletEnabled val="1"/>
                          </dgm:varLst>
                          <dgm:alg type="tx"/>
                          <dgm:shape xmlns:r="http://schemas.openxmlformats.org/officeDocument/2006/relationships" type="downArrow" r:blip="">
                            <dgm:adjLst>
                              <dgm:adj idx="1" val="0.55"/>
                              <dgm:adj idx="2" val="0.45"/>
                            </dgm:adjLst>
                          </dgm:shape>
                          <dgm:presOf axis="ch" ptType="sibTrans" st="3" cnt="1"/>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layoutNode name="FiveConn_4-5" styleLbl="fgAccFollowNode1">
                          <dgm:varLst>
                            <dgm:bulletEnabled val="1"/>
                          </dgm:varLst>
                          <dgm:alg type="tx"/>
                          <dgm:shape xmlns:r="http://schemas.openxmlformats.org/officeDocument/2006/relationships" type="downArrow" r:blip="">
                            <dgm:adjLst>
                              <dgm:adj idx="1" val="0.55"/>
                              <dgm:adj idx="2" val="0.45"/>
                            </dgm:adjLst>
                          </dgm:shape>
                          <dgm:presOf axis="ch" ptType="sibTrans" st="4" cnt="1"/>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layoutNode name="FiveNodes_1_text">
                          <dgm:varLst>
                            <dgm:bulletEnabled val="1"/>
                          </dgm:varLst>
                          <dgm:alg type="tx">
                            <dgm:param type="parTxLTRAlign" val="l"/>
                            <dgm:param type="txAnchorVertCh" val="mid"/>
                          </dgm:alg>
                          <dgm:shape xmlns:r="http://schemas.openxmlformats.org/officeDocument/2006/relationships" type="roundRect" r:blip="" hideGeom="1">
                            <dgm:adjLst>
                              <dgm:adj idx="1" val="0.1"/>
                            </dgm:adjLst>
                          </dgm:shape>
                          <dgm:presOf axis="ch desOrSelf" ptType="node node" st="1 1" cnt="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FiveNodes_2_text">
                          <dgm:varLst>
                            <dgm:bulletEnabled val="1"/>
                          </dgm:varLst>
                          <dgm:alg type="tx">
                            <dgm:param type="parTxLTRAlign" val="l"/>
                            <dgm:param type="txAnchorVertCh" val="mid"/>
                          </dgm:alg>
                          <dgm:shape xmlns:r="http://schemas.openxmlformats.org/officeDocument/2006/relationships" type="roundRect" r:blip="" hideGeom="1">
                            <dgm:adjLst>
                              <dgm:adj idx="1" val="0.1"/>
                            </dgm:adjLst>
                          </dgm:shape>
                          <dgm:presOf axis="ch desOrSelf" ptType="node node" st="2 1" cnt="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FiveNodes_3_text">
                          <dgm:varLst>
                            <dgm:bulletEnabled val="1"/>
                          </dgm:varLst>
                          <dgm:alg type="tx">
                            <dgm:param type="parTxLTRAlign" val="l"/>
                            <dgm:param type="txAnchorVertCh" val="mid"/>
                          </dgm:alg>
                          <dgm:shape xmlns:r="http://schemas.openxmlformats.org/officeDocument/2006/relationships" type="roundRect" r:blip="" hideGeom="1">
                            <dgm:adjLst>
                              <dgm:adj idx="1" val="0.1"/>
                            </dgm:adjLst>
                          </dgm:shape>
                          <dgm:presOf axis="ch desOrSelf" ptType="node node" st="3 1" cnt="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FiveNodes_4_text">
                          <dgm:varLst>
                            <dgm:bulletEnabled val="1"/>
                          </dgm:varLst>
                          <dgm:alg type="tx">
                            <dgm:param type="parTxLTRAlign" val="l"/>
                            <dgm:param type="txAnchorVertCh" val="mid"/>
                          </dgm:alg>
                          <dgm:shape xmlns:r="http://schemas.openxmlformats.org/officeDocument/2006/relationships" type="roundRect" r:blip="" hideGeom="1">
                            <dgm:adjLst>
                              <dgm:adj idx="1" val="0.1"/>
                            </dgm:adjLst>
                          </dgm:shape>
                          <dgm:presOf axis="ch desOrSelf" ptType="node node" st="4 1" cnt="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layoutNode name="FiveNodes_5_text">
                          <dgm:varLst>
                            <dgm:bulletEnabled val="1"/>
                          </dgm:varLst>
                          <dgm:alg type="tx">
                            <dgm:param type="parTxLTRAlign" val="l"/>
                            <dgm:param type="txAnchorVertCh" val="mid"/>
                          </dgm:alg>
                          <dgm:shape xmlns:r="http://schemas.openxmlformats.org/officeDocument/2006/relationships" type="roundRect" r:blip="" hideGeom="1">
                            <dgm:adjLst>
                              <dgm:adj idx="1" val="0.1"/>
                            </dgm:adjLst>
                          </dgm:shape>
                          <dgm:presOf axis="ch desOrSelf" ptType="node node" st="5 1" cnt="1 0"/>
                          <dgm:constrLst>
                            <dgm:constr type="lMarg" refType="primFontSz" fact="0.3"/>
                            <dgm:constr type="rMarg" refType="primFontSz" fact="0.3"/>
                            <dgm:constr type="tMarg" refType="primFontSz" fact="0.3"/>
                            <dgm:constr type="bMarg" refType="primFontSz" fact="0.3"/>
                          </dgm:constrLst>
                          <dgm:ruleLst>
                            <dgm:rule type="primFontSz" val="5" fact="NaN" max="NaN"/>
                          </dgm:ruleLst>
                        </dgm:layoutNode>
                      </dgm:if>
                      <dgm:else name="Name17"/>
                    </dgm:choose>
                  </dgm:else>
                </dgm:choose>
              </dgm:else>
            </dgm:choose>
          </dgm:else>
        </dgm:choose>
      </dgm:else>
    </dgm:choose>
  </dgm:layoutNode>
</dgm:layoutDef>
</file>

<file path=xl/diagrams/layout2.xml><?xml version="1.0" encoding="utf-8"?>
<dgm:layoutDef xmlns:dgm="http://schemas.openxmlformats.org/drawingml/2006/diagram" xmlns:a="http://schemas.openxmlformats.org/drawingml/2006/main" uniqueId="urn:microsoft.com/office/officeart/2005/8/layout/radial4">
  <dgm:title val=""/>
  <dgm:desc val=""/>
  <dgm:catLst>
    <dgm:cat type="relationship" pri="19000"/>
  </dgm:catLst>
  <dgm:sampData>
    <dgm:dataModel>
      <dgm:ptLst>
        <dgm:pt modelId="0" type="doc"/>
        <dgm:pt modelId="1">
          <dgm:prSet phldr="1"/>
        </dgm:pt>
        <dgm:pt modelId="11">
          <dgm:prSet phldr="1"/>
        </dgm:pt>
        <dgm:pt modelId="12">
          <dgm:prSet phldr="1"/>
        </dgm:pt>
        <dgm:pt modelId="13">
          <dgm:prSet phldr="1"/>
        </dgm:pt>
      </dgm:ptLst>
      <dgm:cxnLst>
        <dgm:cxn modelId="2" srcId="0" destId="1" srcOrd="0" destOrd="0"/>
        <dgm:cxn modelId="3" srcId="1" destId="11" srcOrd="0" destOrd="0"/>
        <dgm:cxn modelId="4" srcId="1" destId="12" srcOrd="1" destOrd="0"/>
        <dgm:cxn modelId="5" srcId="1" destId="13" srcOrd="2" destOrd="0"/>
      </dgm:cxnLst>
      <dgm:bg/>
      <dgm:whole/>
    </dgm:dataModel>
  </dgm:sampData>
  <dgm:styleData>
    <dgm:dataModel>
      <dgm:ptLst>
        <dgm:pt modelId="0" type="doc"/>
        <dgm:pt modelId="1"/>
        <dgm:pt modelId="11"/>
        <dgm:pt modelId="12"/>
      </dgm:ptLst>
      <dgm:cxnLst>
        <dgm:cxn modelId="2" srcId="0" destId="1" srcOrd="0" destOrd="0"/>
        <dgm:cxn modelId="15" srcId="1" destId="11" srcOrd="0" destOrd="0"/>
        <dgm:cxn modelId="16" srcId="1" destId="12" srcOrd="1" destOrd="0"/>
      </dgm:cxnLst>
      <dgm:bg/>
      <dgm:whole/>
    </dgm:dataModel>
  </dgm:styleData>
  <dgm:clrData>
    <dgm:dataModel>
      <dgm:ptLst>
        <dgm:pt modelId="0" type="doc"/>
        <dgm:pt modelId="1"/>
        <dgm:pt modelId="11"/>
        <dgm:pt modelId="12"/>
        <dgm:pt modelId="13"/>
        <dgm:pt modelId="14"/>
        <dgm:pt modelId="15"/>
        <dgm:pt modelId="16"/>
      </dgm:ptLst>
      <dgm:cxnLst>
        <dgm:cxn modelId="2" srcId="0" destId="1" srcOrd="0" destOrd="0"/>
        <dgm:cxn modelId="16" srcId="1" destId="11" srcOrd="0" destOrd="0"/>
        <dgm:cxn modelId="17" srcId="1" destId="12" srcOrd="1" destOrd="0"/>
        <dgm:cxn modelId="18" srcId="1" destId="13" srcOrd="2" destOrd="0"/>
        <dgm:cxn modelId="19" srcId="1" destId="14" srcOrd="3" destOrd="0"/>
        <dgm:cxn modelId="20" srcId="1" destId="15" srcOrd="4" destOrd="0"/>
        <dgm:cxn modelId="21" srcId="1" destId="16" srcOrd="5" destOrd="0"/>
      </dgm:cxnLst>
      <dgm:bg/>
      <dgm:whole/>
    </dgm:dataModel>
  </dgm:clrData>
  <dgm:layoutNode name="cycle">
    <dgm:varLst>
      <dgm:chMax val="1"/>
      <dgm:dir/>
      <dgm:animLvl val="ctr"/>
      <dgm:resizeHandles val="exact"/>
    </dgm:varLst>
    <dgm:choose name="Name0">
      <dgm:if name="Name1" func="var" arg="dir" op="equ" val="norm">
        <dgm:choose name="Name2">
          <dgm:if name="Name3" axis="ch ch" ptType="node node" st="1 1" cnt="1 0" func="cnt" op="lte" val="1">
            <dgm:alg type="cycle">
              <dgm:param type="stAng" val="0"/>
              <dgm:param type="spanAng" val="360"/>
              <dgm:param type="ctrShpMap" val="fNode"/>
            </dgm:alg>
          </dgm:if>
          <dgm:else name="Name4">
            <dgm:choose name="Name5">
              <dgm:if name="Name6" axis="ch ch" ptType="node node" st="1 1" cnt="1 0" func="cnt" op="lte" val="3">
                <dgm:alg type="cycle">
                  <dgm:param type="stAng" val="-55"/>
                  <dgm:param type="spanAng" val="110"/>
                  <dgm:param type="ctrShpMap" val="fNode"/>
                </dgm:alg>
              </dgm:if>
              <dgm:else name="Name7">
                <dgm:choose name="Name8">
                  <dgm:if name="Name9" axis="ch ch" ptType="node node" st="1 1" cnt="1 0" func="cnt" op="equ" val="4">
                    <dgm:alg type="cycle">
                      <dgm:param type="stAng" val="-75"/>
                      <dgm:param type="spanAng" val="150"/>
                      <dgm:param type="ctrShpMap" val="fNode"/>
                    </dgm:alg>
                  </dgm:if>
                  <dgm:else name="Name10">
                    <dgm:alg type="cycle">
                      <dgm:param type="stAng" val="-90"/>
                      <dgm:param type="spanAng" val="180"/>
                      <dgm:param type="ctrShpMap" val="fNode"/>
                    </dgm:alg>
                  </dgm:else>
                </dgm:choose>
              </dgm:else>
            </dgm:choose>
          </dgm:else>
        </dgm:choose>
      </dgm:if>
      <dgm:else name="Name11">
        <dgm:choose name="Name12">
          <dgm:if name="Name13" axis="ch ch" ptType="node node" st="1 1" cnt="1 0" func="cnt" op="lte" val="1">
            <dgm:alg type="cycle">
              <dgm:param type="stAng" val="0"/>
              <dgm:param type="spanAng" val="-360"/>
              <dgm:param type="ctrShpMap" val="fNode"/>
            </dgm:alg>
          </dgm:if>
          <dgm:else name="Name14">
            <dgm:choose name="Name15">
              <dgm:if name="Name16" axis="ch ch" ptType="node node" st="1 1" cnt="1 0" func="cnt" op="lte" val="3">
                <dgm:alg type="cycle">
                  <dgm:param type="stAng" val="55"/>
                  <dgm:param type="spanAng" val="-110"/>
                  <dgm:param type="ctrShpMap" val="fNode"/>
                </dgm:alg>
              </dgm:if>
              <dgm:else name="Name17">
                <dgm:choose name="Name18">
                  <dgm:if name="Name19" axis="ch ch" ptType="node node" st="1 1" cnt="1 0" func="cnt" op="equ" val="4">
                    <dgm:alg type="cycle">
                      <dgm:param type="stAng" val="75"/>
                      <dgm:param type="spanAng" val="-150"/>
                      <dgm:param type="ctrShpMap" val="fNode"/>
                    </dgm:alg>
                  </dgm:if>
                  <dgm:else name="Name20">
                    <dgm:alg type="cycle">
                      <dgm:param type="stAng" val="90"/>
                      <dgm:param type="spanAng" val="-180"/>
                      <dgm:param type="ctrShpMap" val="fNode"/>
                    </dgm:alg>
                  </dgm:else>
                </dgm:choose>
              </dgm:else>
            </dgm:choose>
          </dgm:else>
        </dgm:choose>
      </dgm:else>
    </dgm:choose>
    <dgm:shape xmlns:r="http://schemas.openxmlformats.org/officeDocument/2006/relationships" r:blip="">
      <dgm:adjLst/>
    </dgm:shape>
    <dgm:presOf/>
    <dgm:constrLst>
      <dgm:constr type="w" for="ch" forName="centerShape" refType="w"/>
      <dgm:constr type="w" for="ch" forName="node" refType="w" refFor="ch" refForName="centerShape" fact="0.95"/>
      <dgm:constr type="h" for="ch" forName="parTrans" refType="w" refFor="ch" refForName="centerShape" fact="0.285"/>
      <dgm:constr type="sp" refType="w" refFor="ch" refForName="centerShape" op="equ" fact="0.23"/>
      <dgm:constr type="sibSp" refType="w" refFor="ch" refForName="node" fact="0.1"/>
      <dgm:constr type="primFontSz" for="ch" forName="node" op="equ"/>
    </dgm:constrLst>
    <dgm:choose name="Name21">
      <dgm:if name="Name22" axis="ch ch" ptType="node node" st="1 1" cnt="1 0" func="cnt" op="lte" val="5">
        <dgm:ruleLst>
          <dgm:rule type="w" for="ch" forName="centerShape" val="NaN" fact="0.27" max="NaN"/>
        </dgm:ruleLst>
      </dgm:if>
      <dgm:else name="Name23">
        <dgm:ruleLst>
          <dgm:rule type="w" for="ch" forName="centerShape" val="NaN" fact="0.27" max="NaN"/>
          <dgm:rule type="w" for="ch" forName="node" val="NaN" fact="0.7" max="NaN"/>
        </dgm:ruleLst>
      </dgm:else>
    </dgm:choose>
    <dgm:forEach name="Name24" axis="ch" ptType="node" cnt="1">
      <dgm:layoutNode name="centerShape" styleLbl="node0">
        <dgm:alg type="tx"/>
        <dgm:shape xmlns:r="http://schemas.openxmlformats.org/officeDocument/2006/relationships" type="ellipse" r:blip="">
          <dgm:adjLst/>
        </dgm:shape>
        <dgm:presOf axis="self"/>
        <dgm:constrLst>
          <dgm:constr type="tMarg" refType="primFontSz" fact="0.05"/>
          <dgm:constr type="bMarg" refType="primFontSz" fact="0.05"/>
          <dgm:constr type="lMarg" refType="primFontSz" fact="0.05"/>
          <dgm:constr type="rMarg" refType="primFontSz" fact="0.05"/>
          <dgm:constr type="primFontSz" val="65"/>
          <dgm:constr type="h" refType="w"/>
        </dgm:constrLst>
        <dgm:ruleLst>
          <dgm:rule type="primFontSz" val="5" fact="NaN" max="NaN"/>
        </dgm:ruleLst>
      </dgm:layoutNode>
      <dgm:forEach name="Name25" axis="ch">
        <dgm:forEach name="Name26" axis="self" ptType="parTrans">
          <dgm:layoutNode name="parTrans" styleLbl="bgSibTrans2D1">
            <dgm:alg type="conn">
              <dgm:param type="begPts" val="auto"/>
              <dgm:param type="endPts" val="ctr"/>
              <dgm:param type="endSty" val="noArr"/>
              <dgm:param type="begSty" val="arr"/>
            </dgm:alg>
            <dgm:shape xmlns:r="http://schemas.openxmlformats.org/officeDocument/2006/relationships" type="conn" r:blip="">
              <dgm:adjLst/>
            </dgm:shape>
            <dgm:presOf axis="self"/>
            <dgm:constrLst>
              <dgm:constr type="begPad" refType="connDist" fact="0.055"/>
              <dgm:constr type="endPad"/>
            </dgm:constrLst>
            <dgm:ruleLst/>
          </dgm:layoutNode>
        </dgm:forEach>
        <dgm:forEach name="Name27" axis="self" ptType="node">
          <dgm:layoutNode name="node" styleLbl="node1">
            <dgm:varLst>
              <dgm:bulletEnabled val="1"/>
            </dgm:varLst>
            <dgm:alg type="tx"/>
            <dgm:shape xmlns:r="http://schemas.openxmlformats.org/officeDocument/2006/relationships" type="roundRect" r:blip="">
              <dgm:adjLst>
                <dgm:adj idx="1" val="0.1"/>
              </dgm:adjLst>
            </dgm:shape>
            <dgm:presOf axis="desOrSelf" ptType="node"/>
            <dgm:constrLst>
              <dgm:constr type="primFontSz" val="65"/>
              <dgm:constr type="h" refType="w" fact="0.8"/>
              <dgm:constr type="tMarg" refType="primFontSz" fact="0.15"/>
              <dgm:constr type="bMarg" refType="primFontSz" fact="0.15"/>
              <dgm:constr type="lMarg" refType="primFontSz" fact="0.15"/>
              <dgm:constr type="rMarg" refType="primFontSz" fact="0.15"/>
            </dgm:constrLst>
            <dgm:ruleLst>
              <dgm:rule type="primFontSz" val="5" fact="NaN" max="NaN"/>
            </dgm:ruleLst>
          </dgm:layoutNode>
        </dgm:forEach>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3">
  <dgm:title val=""/>
  <dgm:desc val=""/>
  <dgm:catLst>
    <dgm:cat type="simple" pri="10300"/>
  </dgm:catLst>
  <dgm:scene3d>
    <a:camera prst="orthographicFront"/>
    <a:lightRig rig="threePt" dir="t"/>
  </dgm:scene3d>
  <dgm:styleLbl name="node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lnNode1">
    <dgm:scene3d>
      <a:camera prst="orthographicFront"/>
      <a:lightRig rig="flat" dir="t"/>
    </dgm:scene3d>
    <dgm:sp3d prstMaterial="dkEdge">
      <a:bevelT w="8200" h="38100"/>
    </dgm:sp3d>
    <dgm:txPr/>
    <dgm:style>
      <a:lnRef idx="1">
        <a:scrgbClr r="0" g="0" b="0"/>
      </a:lnRef>
      <a:fillRef idx="2">
        <a:scrgbClr r="0" g="0" b="0"/>
      </a:fillRef>
      <a:effectRef idx="0">
        <a:scrgbClr r="0" g="0" b="0"/>
      </a:effectRef>
      <a:fontRef idx="minor">
        <a:schemeClr val="dk1"/>
      </a:fontRef>
    </dgm:style>
  </dgm:styleLbl>
  <dgm:styleLbl name="vennNode1">
    <dgm:scene3d>
      <a:camera prst="orthographicFront"/>
      <a:lightRig rig="flat" dir="t"/>
    </dgm:scene3d>
    <dgm:sp3d prstMaterial="dkEdge">
      <a:bevelT w="8200" h="38100"/>
    </dgm:sp3d>
    <dgm:txPr/>
    <dgm:style>
      <a:lnRef idx="0">
        <a:scrgbClr r="0" g="0" b="0"/>
      </a:lnRef>
      <a:fillRef idx="2">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node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f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align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b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f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b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1">
        <a:scrgbClr r="0" g="0" b="0"/>
      </a:lnRef>
      <a:fillRef idx="2">
        <a:scrgbClr r="0" g="0" b="0"/>
      </a:fillRef>
      <a:effectRef idx="1">
        <a:scrgbClr r="0" g="0" b="0"/>
      </a:effectRef>
      <a:fontRef idx="minor"/>
    </dgm:style>
  </dgm:styleLbl>
  <dgm:styleLbl name="asst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parChTrans2D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2">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3">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4">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2">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prstMaterial="dkEdge">
      <a:bevelT w="8200" h="38100"/>
    </dgm:sp3d>
    <dgm:txPr/>
    <dgm:style>
      <a:lnRef idx="1">
        <a:scrgbClr r="0" g="0" b="0"/>
      </a:lnRef>
      <a:fillRef idx="2">
        <a:scrgbClr r="0" g="0" b="0"/>
      </a:fillRef>
      <a:effectRef idx="1">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3">
  <dgm:title val=""/>
  <dgm:desc val=""/>
  <dgm:catLst>
    <dgm:cat type="simple" pri="10300"/>
  </dgm:catLst>
  <dgm:scene3d>
    <a:camera prst="orthographicFront"/>
    <a:lightRig rig="threePt" dir="t"/>
  </dgm:scene3d>
  <dgm:styleLbl name="node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lnNode1">
    <dgm:scene3d>
      <a:camera prst="orthographicFront"/>
      <a:lightRig rig="flat" dir="t"/>
    </dgm:scene3d>
    <dgm:sp3d prstMaterial="dkEdge">
      <a:bevelT w="8200" h="38100"/>
    </dgm:sp3d>
    <dgm:txPr/>
    <dgm:style>
      <a:lnRef idx="1">
        <a:scrgbClr r="0" g="0" b="0"/>
      </a:lnRef>
      <a:fillRef idx="2">
        <a:scrgbClr r="0" g="0" b="0"/>
      </a:fillRef>
      <a:effectRef idx="0">
        <a:scrgbClr r="0" g="0" b="0"/>
      </a:effectRef>
      <a:fontRef idx="minor">
        <a:schemeClr val="dk1"/>
      </a:fontRef>
    </dgm:style>
  </dgm:styleLbl>
  <dgm:styleLbl name="vennNode1">
    <dgm:scene3d>
      <a:camera prst="orthographicFront"/>
      <a:lightRig rig="flat" dir="t"/>
    </dgm:scene3d>
    <dgm:sp3d prstMaterial="dkEdge">
      <a:bevelT w="8200" h="38100"/>
    </dgm:sp3d>
    <dgm:txPr/>
    <dgm:style>
      <a:lnRef idx="0">
        <a:scrgbClr r="0" g="0" b="0"/>
      </a:lnRef>
      <a:fillRef idx="2">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node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f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align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b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f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b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1">
        <a:scrgbClr r="0" g="0" b="0"/>
      </a:lnRef>
      <a:fillRef idx="2">
        <a:scrgbClr r="0" g="0" b="0"/>
      </a:fillRef>
      <a:effectRef idx="1">
        <a:scrgbClr r="0" g="0" b="0"/>
      </a:effectRef>
      <a:fontRef idx="minor"/>
    </dgm:style>
  </dgm:styleLbl>
  <dgm:styleLbl name="asst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parChTrans2D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2">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3">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4">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2">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prstMaterial="dkEdge">
      <a:bevelT w="8200" h="38100"/>
    </dgm:sp3d>
    <dgm:txPr/>
    <dgm:style>
      <a:lnRef idx="1">
        <a:scrgbClr r="0" g="0" b="0"/>
      </a:lnRef>
      <a:fillRef idx="2">
        <a:scrgbClr r="0" g="0" b="0"/>
      </a:fillRef>
      <a:effectRef idx="1">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1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1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1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1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18.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3" Type="http://schemas.openxmlformats.org/officeDocument/2006/relationships/diagramQuickStyle" Target="../diagrams/quickStyle1.xml"/><Relationship Id="rId7" Type="http://schemas.openxmlformats.org/officeDocument/2006/relationships/image" Target="../media/image1.png"/><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image" Target="../media/image3.jpeg"/><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2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2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2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4.png"/></Relationships>
</file>

<file path=xl/drawings/_rels/drawing2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2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2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26.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4.png"/></Relationships>
</file>

<file path=xl/drawings/_rels/drawing2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2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6.png"/></Relationships>
</file>

<file path=xl/drawings/_rels/drawing29.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diagramQuickStyle" Target="../diagrams/quickStyle2.xml"/><Relationship Id="rId7" Type="http://schemas.openxmlformats.org/officeDocument/2006/relationships/image" Target="../media/image1.png"/><Relationship Id="rId2" Type="http://schemas.openxmlformats.org/officeDocument/2006/relationships/diagramLayout" Target="../diagrams/layout2.xml"/><Relationship Id="rId1" Type="http://schemas.openxmlformats.org/officeDocument/2006/relationships/diagramData" Target="../diagrams/data2.xml"/><Relationship Id="rId6" Type="http://schemas.openxmlformats.org/officeDocument/2006/relationships/image" Target="../media/image5.png"/><Relationship Id="rId5" Type="http://schemas.microsoft.com/office/2007/relationships/diagramDrawing" Target="../diagrams/drawing2.xml"/><Relationship Id="rId4" Type="http://schemas.openxmlformats.org/officeDocument/2006/relationships/diagramColors" Target="../diagrams/colors2.xml"/></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38100</xdr:colOff>
      <xdr:row>26</xdr:row>
      <xdr:rowOff>12700</xdr:rowOff>
    </xdr:from>
    <xdr:to>
      <xdr:col>10</xdr:col>
      <xdr:colOff>266700</xdr:colOff>
      <xdr:row>37</xdr:row>
      <xdr:rowOff>76199</xdr:rowOff>
    </xdr:to>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2400300" y="5003800"/>
          <a:ext cx="7315200" cy="2019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4000">
              <a:latin typeface="Baskerville Old Face" panose="02020602080505020303" pitchFamily="18" charset="0"/>
            </a:rPr>
            <a:t>PRESUPUEST</a:t>
          </a:r>
          <a:r>
            <a:rPr lang="es-MX" sz="4000" baseline="0">
              <a:latin typeface="Baskerville Old Face" panose="02020602080505020303" pitchFamily="18" charset="0"/>
            </a:rPr>
            <a:t>O BASADO EN RESULTADOS APROBADO Y SUS MODIFICACIONES</a:t>
          </a:r>
        </a:p>
        <a:p>
          <a:pPr algn="ctr"/>
          <a:endParaRPr lang="es-MX" sz="3200">
            <a:latin typeface="Baskerville Old Face" panose="02020602080505020303" pitchFamily="18" charset="0"/>
          </a:endParaRPr>
        </a:p>
      </xdr:txBody>
    </xdr:sp>
    <xdr:clientData/>
  </xdr:twoCellAnchor>
  <xdr:twoCellAnchor>
    <xdr:from>
      <xdr:col>1</xdr:col>
      <xdr:colOff>0</xdr:colOff>
      <xdr:row>13</xdr:row>
      <xdr:rowOff>127000</xdr:rowOff>
    </xdr:from>
    <xdr:to>
      <xdr:col>10</xdr:col>
      <xdr:colOff>342900</xdr:colOff>
      <xdr:row>25</xdr:row>
      <xdr:rowOff>88899</xdr:rowOff>
    </xdr:to>
    <xdr:sp macro="" textlink="">
      <xdr:nvSpPr>
        <xdr:cNvPr id="6" name="2 CuadroTexto">
          <a:extLst>
            <a:ext uri="{FF2B5EF4-FFF2-40B4-BE49-F238E27FC236}">
              <a16:creationId xmlns:a16="http://schemas.microsoft.com/office/drawing/2014/main" id="{00000000-0008-0000-0000-000006000000}"/>
            </a:ext>
          </a:extLst>
        </xdr:cNvPr>
        <xdr:cNvSpPr txBox="1"/>
      </xdr:nvSpPr>
      <xdr:spPr>
        <a:xfrm>
          <a:off x="2032000" y="2806700"/>
          <a:ext cx="7759700" cy="2095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3800" baseline="0">
              <a:solidFill>
                <a:schemeClr val="tx2">
                  <a:lumMod val="60000"/>
                  <a:lumOff val="40000"/>
                </a:schemeClr>
              </a:solidFill>
              <a:effectLst>
                <a:glow rad="63500">
                  <a:schemeClr val="accent5">
                    <a:satMod val="175000"/>
                    <a:alpha val="40000"/>
                  </a:schemeClr>
                </a:glow>
                <a:outerShdw blurRad="60007" dist="200025" dir="15000000" sy="30000" kx="-1800000" algn="bl" rotWithShape="0">
                  <a:prstClr val="black">
                    <a:alpha val="32000"/>
                  </a:prstClr>
                </a:outerShdw>
              </a:effectLst>
              <a:latin typeface="Imprint MT Shadow" panose="04020605060303030202" pitchFamily="82" charset="0"/>
            </a:rPr>
            <a:t>PbR-M</a:t>
          </a:r>
          <a:r>
            <a:rPr lang="es-MX" sz="11500" baseline="0">
              <a:solidFill>
                <a:schemeClr val="accent3">
                  <a:lumMod val="75000"/>
                </a:schemeClr>
              </a:solidFill>
              <a:effectLst>
                <a:glow rad="63500">
                  <a:schemeClr val="accent5">
                    <a:satMod val="175000"/>
                    <a:alpha val="40000"/>
                  </a:schemeClr>
                </a:glow>
                <a:outerShdw blurRad="60007" dist="200025" dir="15000000" sy="30000" kx="-1800000" algn="bl" rotWithShape="0">
                  <a:prstClr val="black">
                    <a:alpha val="32000"/>
                  </a:prstClr>
                </a:outerShdw>
              </a:effectLst>
              <a:latin typeface="Arial Black" panose="020B0A04020102020204" pitchFamily="34" charset="0"/>
            </a:rPr>
            <a:t> </a:t>
          </a:r>
        </a:p>
      </xdr:txBody>
    </xdr:sp>
    <xdr:clientData/>
  </xdr:twoCellAnchor>
  <xdr:twoCellAnchor editAs="oneCell">
    <xdr:from>
      <xdr:col>11</xdr:col>
      <xdr:colOff>381000</xdr:colOff>
      <xdr:row>0</xdr:row>
      <xdr:rowOff>0</xdr:rowOff>
    </xdr:from>
    <xdr:to>
      <xdr:col>13</xdr:col>
      <xdr:colOff>558800</xdr:colOff>
      <xdr:row>5</xdr:row>
      <xdr:rowOff>114300</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srcRect l="1351" t="13327" r="5405" b="9248"/>
        <a:stretch/>
      </xdr:blipFill>
      <xdr:spPr>
        <a:xfrm>
          <a:off x="9098280" y="0"/>
          <a:ext cx="1762760" cy="156972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19</xdr:col>
      <xdr:colOff>431800</xdr:colOff>
      <xdr:row>0</xdr:row>
      <xdr:rowOff>0</xdr:rowOff>
    </xdr:from>
    <xdr:to>
      <xdr:col>20</xdr:col>
      <xdr:colOff>975897</xdr:colOff>
      <xdr:row>4</xdr:row>
      <xdr:rowOff>38765</xdr:rowOff>
    </xdr:to>
    <xdr:pic>
      <xdr:nvPicPr>
        <xdr:cNvPr id="4" name="Imagen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22758400" y="0"/>
          <a:ext cx="1804572" cy="1816765"/>
        </a:xfrm>
        <a:prstGeom prst="rect">
          <a:avLst/>
        </a:prstGeom>
      </xdr:spPr>
    </xdr:pic>
    <xdr:clientData/>
  </xdr:twoCellAnchor>
  <xdr:twoCellAnchor editAs="oneCell">
    <xdr:from>
      <xdr:col>1</xdr:col>
      <xdr:colOff>355600</xdr:colOff>
      <xdr:row>0</xdr:row>
      <xdr:rowOff>0</xdr:rowOff>
    </xdr:from>
    <xdr:to>
      <xdr:col>2</xdr:col>
      <xdr:colOff>732971</xdr:colOff>
      <xdr:row>4</xdr:row>
      <xdr:rowOff>61685</xdr:rowOff>
    </xdr:to>
    <xdr:pic>
      <xdr:nvPicPr>
        <xdr:cNvPr id="5" name="image2.png">
          <a:extLst>
            <a:ext uri="{FF2B5EF4-FFF2-40B4-BE49-F238E27FC236}">
              <a16:creationId xmlns:a16="http://schemas.microsoft.com/office/drawing/2014/main" id="{00000000-0008-0000-0A00-000005000000}"/>
            </a:ext>
          </a:extLst>
        </xdr:cNvPr>
        <xdr:cNvPicPr/>
      </xdr:nvPicPr>
      <xdr:blipFill rotWithShape="1">
        <a:blip xmlns:r="http://schemas.openxmlformats.org/officeDocument/2006/relationships" r:embed="rId2"/>
        <a:srcRect l="4168" t="2817" r="80119" b="80575"/>
        <a:stretch/>
      </xdr:blipFill>
      <xdr:spPr bwMode="auto">
        <a:xfrm>
          <a:off x="368300" y="0"/>
          <a:ext cx="1850571" cy="1839685"/>
        </a:xfrm>
        <a:prstGeom prst="rect">
          <a:avLst/>
        </a:prstGeom>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19</xdr:col>
      <xdr:colOff>431800</xdr:colOff>
      <xdr:row>0</xdr:row>
      <xdr:rowOff>408</xdr:rowOff>
    </xdr:from>
    <xdr:to>
      <xdr:col>20</xdr:col>
      <xdr:colOff>1250950</xdr:colOff>
      <xdr:row>3</xdr:row>
      <xdr:rowOff>280065</xdr:rowOff>
    </xdr:to>
    <xdr:pic>
      <xdr:nvPicPr>
        <xdr:cNvPr id="4" name="Imagen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a:stretch>
          <a:fillRect/>
        </a:stretch>
      </xdr:blipFill>
      <xdr:spPr>
        <a:xfrm>
          <a:off x="22898100" y="408"/>
          <a:ext cx="1917700" cy="1930657"/>
        </a:xfrm>
        <a:prstGeom prst="rect">
          <a:avLst/>
        </a:prstGeom>
      </xdr:spPr>
    </xdr:pic>
    <xdr:clientData/>
  </xdr:twoCellAnchor>
  <xdr:twoCellAnchor editAs="oneCell">
    <xdr:from>
      <xdr:col>1</xdr:col>
      <xdr:colOff>444500</xdr:colOff>
      <xdr:row>0</xdr:row>
      <xdr:rowOff>63500</xdr:rowOff>
    </xdr:from>
    <xdr:to>
      <xdr:col>2</xdr:col>
      <xdr:colOff>977900</xdr:colOff>
      <xdr:row>3</xdr:row>
      <xdr:rowOff>277585</xdr:rowOff>
    </xdr:to>
    <xdr:pic>
      <xdr:nvPicPr>
        <xdr:cNvPr id="5" name="image2.png">
          <a:extLst>
            <a:ext uri="{FF2B5EF4-FFF2-40B4-BE49-F238E27FC236}">
              <a16:creationId xmlns:a16="http://schemas.microsoft.com/office/drawing/2014/main" id="{00000000-0008-0000-0B00-000005000000}"/>
            </a:ext>
          </a:extLst>
        </xdr:cNvPr>
        <xdr:cNvPicPr/>
      </xdr:nvPicPr>
      <xdr:blipFill rotWithShape="1">
        <a:blip xmlns:r="http://schemas.openxmlformats.org/officeDocument/2006/relationships" r:embed="rId2"/>
        <a:srcRect l="4168" t="2817" r="80119" b="80575"/>
        <a:stretch/>
      </xdr:blipFill>
      <xdr:spPr bwMode="auto">
        <a:xfrm>
          <a:off x="444500" y="63500"/>
          <a:ext cx="1917700" cy="1865085"/>
        </a:xfrm>
        <a:prstGeom prst="rect">
          <a:avLst/>
        </a:prstGeom>
        <a:ln>
          <a:noFill/>
        </a:ln>
        <a:extLst>
          <a:ext uri="{53640926-AAD7-44D8-BBD7-CCE9431645EC}">
            <a14:shadowObscured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370115</xdr:colOff>
      <xdr:row>0</xdr:row>
      <xdr:rowOff>65314</xdr:rowOff>
    </xdr:from>
    <xdr:to>
      <xdr:col>2</xdr:col>
      <xdr:colOff>870857</xdr:colOff>
      <xdr:row>3</xdr:row>
      <xdr:rowOff>283028</xdr:rowOff>
    </xdr:to>
    <xdr:pic>
      <xdr:nvPicPr>
        <xdr:cNvPr id="4" name="image2.png">
          <a:extLst>
            <a:ext uri="{FF2B5EF4-FFF2-40B4-BE49-F238E27FC236}">
              <a16:creationId xmlns:a16="http://schemas.microsoft.com/office/drawing/2014/main" id="{00000000-0008-0000-0C00-000004000000}"/>
            </a:ext>
          </a:extLst>
        </xdr:cNvPr>
        <xdr:cNvPicPr/>
      </xdr:nvPicPr>
      <xdr:blipFill rotWithShape="1">
        <a:blip xmlns:r="http://schemas.openxmlformats.org/officeDocument/2006/relationships" r:embed="rId1"/>
        <a:srcRect l="4168" t="2817" r="80119" b="80575"/>
        <a:stretch/>
      </xdr:blipFill>
      <xdr:spPr bwMode="auto">
        <a:xfrm>
          <a:off x="370115" y="65314"/>
          <a:ext cx="1850571" cy="183968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19</xdr:col>
      <xdr:colOff>631371</xdr:colOff>
      <xdr:row>0</xdr:row>
      <xdr:rowOff>0</xdr:rowOff>
    </xdr:from>
    <xdr:to>
      <xdr:col>20</xdr:col>
      <xdr:colOff>1430565</xdr:colOff>
      <xdr:row>3</xdr:row>
      <xdr:rowOff>308686</xdr:rowOff>
    </xdr:to>
    <xdr:pic>
      <xdr:nvPicPr>
        <xdr:cNvPr id="5" name="Imagen 4">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a:stretch>
          <a:fillRect/>
        </a:stretch>
      </xdr:blipFill>
      <xdr:spPr>
        <a:xfrm>
          <a:off x="23328085" y="0"/>
          <a:ext cx="1917700" cy="193065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19</xdr:col>
      <xdr:colOff>587829</xdr:colOff>
      <xdr:row>0</xdr:row>
      <xdr:rowOff>0</xdr:rowOff>
    </xdr:from>
    <xdr:to>
      <xdr:col>20</xdr:col>
      <xdr:colOff>1326378</xdr:colOff>
      <xdr:row>3</xdr:row>
      <xdr:rowOff>206829</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23023286" y="0"/>
          <a:ext cx="1859777" cy="1872343"/>
        </a:xfrm>
        <a:prstGeom prst="rect">
          <a:avLst/>
        </a:prstGeom>
      </xdr:spPr>
    </xdr:pic>
    <xdr:clientData/>
  </xdr:twoCellAnchor>
  <xdr:twoCellAnchor editAs="oneCell">
    <xdr:from>
      <xdr:col>1</xdr:col>
      <xdr:colOff>370115</xdr:colOff>
      <xdr:row>0</xdr:row>
      <xdr:rowOff>108856</xdr:rowOff>
    </xdr:from>
    <xdr:to>
      <xdr:col>2</xdr:col>
      <xdr:colOff>1034143</xdr:colOff>
      <xdr:row>4</xdr:row>
      <xdr:rowOff>1359</xdr:rowOff>
    </xdr:to>
    <xdr:pic>
      <xdr:nvPicPr>
        <xdr:cNvPr id="4" name="image2.png">
          <a:extLst>
            <a:ext uri="{FF2B5EF4-FFF2-40B4-BE49-F238E27FC236}">
              <a16:creationId xmlns:a16="http://schemas.microsoft.com/office/drawing/2014/main" id="{00000000-0008-0000-0D00-000004000000}"/>
            </a:ext>
          </a:extLst>
        </xdr:cNvPr>
        <xdr:cNvPicPr/>
      </xdr:nvPicPr>
      <xdr:blipFill rotWithShape="1">
        <a:blip xmlns:r="http://schemas.openxmlformats.org/officeDocument/2006/relationships" r:embed="rId2"/>
        <a:srcRect l="4168" t="2817" r="80119" b="80575"/>
        <a:stretch/>
      </xdr:blipFill>
      <xdr:spPr bwMode="auto">
        <a:xfrm>
          <a:off x="370115" y="108856"/>
          <a:ext cx="1850571" cy="1839685"/>
        </a:xfrm>
        <a:prstGeom prst="rect">
          <a:avLst/>
        </a:prstGeom>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19</xdr:col>
      <xdr:colOff>543994</xdr:colOff>
      <xdr:row>0</xdr:row>
      <xdr:rowOff>0</xdr:rowOff>
    </xdr:from>
    <xdr:to>
      <xdr:col>20</xdr:col>
      <xdr:colOff>1149484</xdr:colOff>
      <xdr:row>3</xdr:row>
      <xdr:rowOff>283029</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a:stretch>
          <a:fillRect/>
        </a:stretch>
      </xdr:blipFill>
      <xdr:spPr>
        <a:xfrm>
          <a:off x="22848823" y="0"/>
          <a:ext cx="1816526" cy="1828800"/>
        </a:xfrm>
        <a:prstGeom prst="rect">
          <a:avLst/>
        </a:prstGeom>
      </xdr:spPr>
    </xdr:pic>
    <xdr:clientData/>
  </xdr:twoCellAnchor>
  <xdr:twoCellAnchor editAs="oneCell">
    <xdr:from>
      <xdr:col>1</xdr:col>
      <xdr:colOff>326572</xdr:colOff>
      <xdr:row>0</xdr:row>
      <xdr:rowOff>0</xdr:rowOff>
    </xdr:from>
    <xdr:to>
      <xdr:col>2</xdr:col>
      <xdr:colOff>576943</xdr:colOff>
      <xdr:row>4</xdr:row>
      <xdr:rowOff>24492</xdr:rowOff>
    </xdr:to>
    <xdr:pic>
      <xdr:nvPicPr>
        <xdr:cNvPr id="4" name="image2.png">
          <a:extLst>
            <a:ext uri="{FF2B5EF4-FFF2-40B4-BE49-F238E27FC236}">
              <a16:creationId xmlns:a16="http://schemas.microsoft.com/office/drawing/2014/main" id="{00000000-0008-0000-0E00-000004000000}"/>
            </a:ext>
          </a:extLst>
        </xdr:cNvPr>
        <xdr:cNvPicPr/>
      </xdr:nvPicPr>
      <xdr:blipFill rotWithShape="1">
        <a:blip xmlns:r="http://schemas.openxmlformats.org/officeDocument/2006/relationships" r:embed="rId2"/>
        <a:srcRect l="4168" t="2817" r="80119" b="80575"/>
        <a:stretch/>
      </xdr:blipFill>
      <xdr:spPr bwMode="auto">
        <a:xfrm>
          <a:off x="326572" y="0"/>
          <a:ext cx="1828800" cy="1896835"/>
        </a:xfrm>
        <a:prstGeom prst="rect">
          <a:avLst/>
        </a:prstGeom>
        <a:ln>
          <a:noFill/>
        </a:ln>
        <a:extLst>
          <a:ext uri="{53640926-AAD7-44D8-BBD7-CCE9431645EC}">
            <a14:shadowObscured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19</xdr:col>
      <xdr:colOff>543994</xdr:colOff>
      <xdr:row>0</xdr:row>
      <xdr:rowOff>0</xdr:rowOff>
    </xdr:from>
    <xdr:to>
      <xdr:col>20</xdr:col>
      <xdr:colOff>1282834</xdr:colOff>
      <xdr:row>3</xdr:row>
      <xdr:rowOff>283029</xdr:rowOff>
    </xdr:to>
    <xdr:pic>
      <xdr:nvPicPr>
        <xdr:cNvPr id="2" name="Imagen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22923934" y="0"/>
          <a:ext cx="1813260" cy="1822269"/>
        </a:xfrm>
        <a:prstGeom prst="rect">
          <a:avLst/>
        </a:prstGeom>
      </xdr:spPr>
    </xdr:pic>
    <xdr:clientData/>
  </xdr:twoCellAnchor>
  <xdr:twoCellAnchor editAs="oneCell">
    <xdr:from>
      <xdr:col>1</xdr:col>
      <xdr:colOff>326572</xdr:colOff>
      <xdr:row>0</xdr:row>
      <xdr:rowOff>0</xdr:rowOff>
    </xdr:from>
    <xdr:to>
      <xdr:col>2</xdr:col>
      <xdr:colOff>576943</xdr:colOff>
      <xdr:row>4</xdr:row>
      <xdr:rowOff>24492</xdr:rowOff>
    </xdr:to>
    <xdr:pic>
      <xdr:nvPicPr>
        <xdr:cNvPr id="3" name="image2.png">
          <a:extLst>
            <a:ext uri="{FF2B5EF4-FFF2-40B4-BE49-F238E27FC236}">
              <a16:creationId xmlns:a16="http://schemas.microsoft.com/office/drawing/2014/main" id="{00000000-0008-0000-0F00-000003000000}"/>
            </a:ext>
          </a:extLst>
        </xdr:cNvPr>
        <xdr:cNvPicPr/>
      </xdr:nvPicPr>
      <xdr:blipFill rotWithShape="1">
        <a:blip xmlns:r="http://schemas.openxmlformats.org/officeDocument/2006/relationships" r:embed="rId2"/>
        <a:srcRect l="4168" t="2817" r="80119" b="80575"/>
        <a:stretch/>
      </xdr:blipFill>
      <xdr:spPr bwMode="auto">
        <a:xfrm>
          <a:off x="326572" y="0"/>
          <a:ext cx="1827711" cy="1891392"/>
        </a:xfrm>
        <a:prstGeom prst="rect">
          <a:avLst/>
        </a:prstGeom>
        <a:ln>
          <a:noFill/>
        </a:ln>
        <a:extLst>
          <a:ext uri="{53640926-AAD7-44D8-BBD7-CCE9431645EC}">
            <a14:shadowObscured xmlns:a14="http://schemas.microsoft.com/office/drawing/2010/main"/>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398723</xdr:colOff>
      <xdr:row>0</xdr:row>
      <xdr:rowOff>44302</xdr:rowOff>
    </xdr:from>
    <xdr:to>
      <xdr:col>2</xdr:col>
      <xdr:colOff>1031360</xdr:colOff>
      <xdr:row>3</xdr:row>
      <xdr:rowOff>310811</xdr:rowOff>
    </xdr:to>
    <xdr:pic>
      <xdr:nvPicPr>
        <xdr:cNvPr id="3" name="image2.png">
          <a:extLst>
            <a:ext uri="{FF2B5EF4-FFF2-40B4-BE49-F238E27FC236}">
              <a16:creationId xmlns:a16="http://schemas.microsoft.com/office/drawing/2014/main" id="{00000000-0008-0000-1000-000003000000}"/>
            </a:ext>
          </a:extLst>
        </xdr:cNvPr>
        <xdr:cNvPicPr/>
      </xdr:nvPicPr>
      <xdr:blipFill rotWithShape="1">
        <a:blip xmlns:r="http://schemas.openxmlformats.org/officeDocument/2006/relationships" r:embed="rId1"/>
        <a:srcRect l="4168" t="2817" r="80119" b="80575"/>
        <a:stretch/>
      </xdr:blipFill>
      <xdr:spPr bwMode="auto">
        <a:xfrm>
          <a:off x="425304" y="44302"/>
          <a:ext cx="1828800" cy="189683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19</xdr:col>
      <xdr:colOff>629093</xdr:colOff>
      <xdr:row>0</xdr:row>
      <xdr:rowOff>0</xdr:rowOff>
    </xdr:from>
    <xdr:to>
      <xdr:col>20</xdr:col>
      <xdr:colOff>1387107</xdr:colOff>
      <xdr:row>4</xdr:row>
      <xdr:rowOff>45286</xdr:rowOff>
    </xdr:to>
    <xdr:pic>
      <xdr:nvPicPr>
        <xdr:cNvPr id="4" name="Imagen 3">
          <a:extLst>
            <a:ext uri="{FF2B5EF4-FFF2-40B4-BE49-F238E27FC236}">
              <a16:creationId xmlns:a16="http://schemas.microsoft.com/office/drawing/2014/main" id="{00000000-0008-0000-1000-000004000000}"/>
            </a:ext>
          </a:extLst>
        </xdr:cNvPr>
        <xdr:cNvPicPr>
          <a:picLocks noChangeAspect="1"/>
        </xdr:cNvPicPr>
      </xdr:nvPicPr>
      <xdr:blipFill>
        <a:blip xmlns:r="http://schemas.openxmlformats.org/officeDocument/2006/relationships" r:embed="rId2"/>
        <a:stretch>
          <a:fillRect/>
        </a:stretch>
      </xdr:blipFill>
      <xdr:spPr>
        <a:xfrm>
          <a:off x="23001767" y="0"/>
          <a:ext cx="1981201" cy="1994588"/>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19</xdr:col>
      <xdr:colOff>546100</xdr:colOff>
      <xdr:row>0</xdr:row>
      <xdr:rowOff>0</xdr:rowOff>
    </xdr:from>
    <xdr:to>
      <xdr:col>20</xdr:col>
      <xdr:colOff>1206951</xdr:colOff>
      <xdr:row>3</xdr:row>
      <xdr:rowOff>193464</xdr:rowOff>
    </xdr:to>
    <xdr:pic>
      <xdr:nvPicPr>
        <xdr:cNvPr id="3" name="Imagen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a:stretch>
          <a:fillRect/>
        </a:stretch>
      </xdr:blipFill>
      <xdr:spPr>
        <a:xfrm>
          <a:off x="23114000" y="0"/>
          <a:ext cx="1781626" cy="1793664"/>
        </a:xfrm>
        <a:prstGeom prst="rect">
          <a:avLst/>
        </a:prstGeom>
      </xdr:spPr>
    </xdr:pic>
    <xdr:clientData/>
  </xdr:twoCellAnchor>
  <xdr:twoCellAnchor editAs="oneCell">
    <xdr:from>
      <xdr:col>1</xdr:col>
      <xdr:colOff>127000</xdr:colOff>
      <xdr:row>0</xdr:row>
      <xdr:rowOff>0</xdr:rowOff>
    </xdr:from>
    <xdr:to>
      <xdr:col>2</xdr:col>
      <xdr:colOff>774700</xdr:colOff>
      <xdr:row>4</xdr:row>
      <xdr:rowOff>68035</xdr:rowOff>
    </xdr:to>
    <xdr:pic>
      <xdr:nvPicPr>
        <xdr:cNvPr id="4" name="image2.png">
          <a:extLst>
            <a:ext uri="{FF2B5EF4-FFF2-40B4-BE49-F238E27FC236}">
              <a16:creationId xmlns:a16="http://schemas.microsoft.com/office/drawing/2014/main" id="{00000000-0008-0000-1100-000004000000}"/>
            </a:ext>
          </a:extLst>
        </xdr:cNvPr>
        <xdr:cNvPicPr/>
      </xdr:nvPicPr>
      <xdr:blipFill rotWithShape="1">
        <a:blip xmlns:r="http://schemas.openxmlformats.org/officeDocument/2006/relationships" r:embed="rId2"/>
        <a:srcRect l="4168" t="2817" r="80119" b="80575"/>
        <a:stretch/>
      </xdr:blipFill>
      <xdr:spPr bwMode="auto">
        <a:xfrm>
          <a:off x="127000" y="0"/>
          <a:ext cx="1828800" cy="1896835"/>
        </a:xfrm>
        <a:prstGeom prst="rect">
          <a:avLst/>
        </a:prstGeom>
        <a:ln>
          <a:noFill/>
        </a:ln>
        <a:extLst>
          <a:ext uri="{53640926-AAD7-44D8-BBD7-CCE9431645EC}">
            <a14:shadowObscured xmlns:a14="http://schemas.microsoft.com/office/drawing/2010/main"/>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355600</xdr:colOff>
      <xdr:row>0</xdr:row>
      <xdr:rowOff>0</xdr:rowOff>
    </xdr:from>
    <xdr:to>
      <xdr:col>2</xdr:col>
      <xdr:colOff>1016000</xdr:colOff>
      <xdr:row>3</xdr:row>
      <xdr:rowOff>322035</xdr:rowOff>
    </xdr:to>
    <xdr:pic>
      <xdr:nvPicPr>
        <xdr:cNvPr id="3" name="image2.png">
          <a:extLst>
            <a:ext uri="{FF2B5EF4-FFF2-40B4-BE49-F238E27FC236}">
              <a16:creationId xmlns:a16="http://schemas.microsoft.com/office/drawing/2014/main" id="{00000000-0008-0000-1200-000003000000}"/>
            </a:ext>
          </a:extLst>
        </xdr:cNvPr>
        <xdr:cNvPicPr/>
      </xdr:nvPicPr>
      <xdr:blipFill rotWithShape="1">
        <a:blip xmlns:r="http://schemas.openxmlformats.org/officeDocument/2006/relationships" r:embed="rId1"/>
        <a:srcRect l="4168" t="2817" r="80119" b="80575"/>
        <a:stretch/>
      </xdr:blipFill>
      <xdr:spPr bwMode="auto">
        <a:xfrm>
          <a:off x="393700" y="0"/>
          <a:ext cx="1866900" cy="190953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19</xdr:col>
      <xdr:colOff>546100</xdr:colOff>
      <xdr:row>0</xdr:row>
      <xdr:rowOff>15836</xdr:rowOff>
    </xdr:from>
    <xdr:to>
      <xdr:col>20</xdr:col>
      <xdr:colOff>1295400</xdr:colOff>
      <xdr:row>3</xdr:row>
      <xdr:rowOff>295064</xdr:rowOff>
    </xdr:to>
    <xdr:pic>
      <xdr:nvPicPr>
        <xdr:cNvPr id="4" name="Imagen 3">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2"/>
        <a:stretch>
          <a:fillRect/>
        </a:stretch>
      </xdr:blipFill>
      <xdr:spPr>
        <a:xfrm>
          <a:off x="23063200" y="15836"/>
          <a:ext cx="1854200" cy="186672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19</xdr:col>
      <xdr:colOff>762000</xdr:colOff>
      <xdr:row>0</xdr:row>
      <xdr:rowOff>0</xdr:rowOff>
    </xdr:from>
    <xdr:to>
      <xdr:col>20</xdr:col>
      <xdr:colOff>1354906</xdr:colOff>
      <xdr:row>3</xdr:row>
      <xdr:rowOff>289984</xdr:rowOff>
    </xdr:to>
    <xdr:pic>
      <xdr:nvPicPr>
        <xdr:cNvPr id="4" name="Imagen 3">
          <a:extLst>
            <a:ext uri="{FF2B5EF4-FFF2-40B4-BE49-F238E27FC236}">
              <a16:creationId xmlns:a16="http://schemas.microsoft.com/office/drawing/2014/main" id="{00000000-0008-0000-1300-000004000000}"/>
            </a:ext>
          </a:extLst>
        </xdr:cNvPr>
        <xdr:cNvPicPr>
          <a:picLocks noChangeAspect="1"/>
        </xdr:cNvPicPr>
      </xdr:nvPicPr>
      <xdr:blipFill>
        <a:blip xmlns:r="http://schemas.openxmlformats.org/officeDocument/2006/relationships" r:embed="rId1"/>
        <a:stretch>
          <a:fillRect/>
        </a:stretch>
      </xdr:blipFill>
      <xdr:spPr>
        <a:xfrm>
          <a:off x="23256240" y="0"/>
          <a:ext cx="1781626" cy="1793664"/>
        </a:xfrm>
        <a:prstGeom prst="rect">
          <a:avLst/>
        </a:prstGeom>
      </xdr:spPr>
    </xdr:pic>
    <xdr:clientData/>
  </xdr:twoCellAnchor>
  <xdr:twoCellAnchor editAs="oneCell">
    <xdr:from>
      <xdr:col>1</xdr:col>
      <xdr:colOff>121920</xdr:colOff>
      <xdr:row>0</xdr:row>
      <xdr:rowOff>0</xdr:rowOff>
    </xdr:from>
    <xdr:to>
      <xdr:col>2</xdr:col>
      <xdr:colOff>749300</xdr:colOff>
      <xdr:row>4</xdr:row>
      <xdr:rowOff>60960</xdr:rowOff>
    </xdr:to>
    <xdr:pic>
      <xdr:nvPicPr>
        <xdr:cNvPr id="5" name="image2.png">
          <a:extLst>
            <a:ext uri="{FF2B5EF4-FFF2-40B4-BE49-F238E27FC236}">
              <a16:creationId xmlns:a16="http://schemas.microsoft.com/office/drawing/2014/main" id="{00000000-0008-0000-1300-000005000000}"/>
            </a:ext>
          </a:extLst>
        </xdr:cNvPr>
        <xdr:cNvPicPr/>
      </xdr:nvPicPr>
      <xdr:blipFill rotWithShape="1">
        <a:blip xmlns:r="http://schemas.openxmlformats.org/officeDocument/2006/relationships" r:embed="rId2"/>
        <a:srcRect l="4168" t="2817" r="80119" b="80575"/>
        <a:stretch/>
      </xdr:blipFill>
      <xdr:spPr bwMode="auto">
        <a:xfrm>
          <a:off x="121920" y="0"/>
          <a:ext cx="1826260" cy="18592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579120</xdr:colOff>
      <xdr:row>4</xdr:row>
      <xdr:rowOff>68580</xdr:rowOff>
    </xdr:from>
    <xdr:to>
      <xdr:col>10</xdr:col>
      <xdr:colOff>777240</xdr:colOff>
      <xdr:row>25</xdr:row>
      <xdr:rowOff>0</xdr:rowOff>
    </xdr:to>
    <xdr:graphicFrame macro="">
      <xdr:nvGraphicFramePr>
        <xdr:cNvPr id="3" name="Diagrama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editAs="oneCell">
    <xdr:from>
      <xdr:col>10</xdr:col>
      <xdr:colOff>114300</xdr:colOff>
      <xdr:row>3</xdr:row>
      <xdr:rowOff>93227</xdr:rowOff>
    </xdr:from>
    <xdr:to>
      <xdr:col>12</xdr:col>
      <xdr:colOff>297180</xdr:colOff>
      <xdr:row>10</xdr:row>
      <xdr:rowOff>121920</xdr:rowOff>
    </xdr:to>
    <xdr:pic>
      <xdr:nvPicPr>
        <xdr:cNvPr id="5" name="Imagen 4" descr="Ley General de Contabilidad Gubernamental">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819900" y="1182887"/>
          <a:ext cx="1874520" cy="18727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91440</xdr:colOff>
      <xdr:row>0</xdr:row>
      <xdr:rowOff>0</xdr:rowOff>
    </xdr:from>
    <xdr:to>
      <xdr:col>13</xdr:col>
      <xdr:colOff>266700</xdr:colOff>
      <xdr:row>2</xdr:row>
      <xdr:rowOff>65314</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rotWithShape="1">
        <a:blip xmlns:r="http://schemas.openxmlformats.org/officeDocument/2006/relationships" r:embed="rId7"/>
        <a:srcRect l="1351" t="13327" r="5405" b="9248"/>
        <a:stretch/>
      </xdr:blipFill>
      <xdr:spPr>
        <a:xfrm>
          <a:off x="8488680" y="0"/>
          <a:ext cx="967740" cy="972094"/>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19</xdr:col>
      <xdr:colOff>619124</xdr:colOff>
      <xdr:row>0</xdr:row>
      <xdr:rowOff>66099</xdr:rowOff>
    </xdr:from>
    <xdr:to>
      <xdr:col>20</xdr:col>
      <xdr:colOff>1428749</xdr:colOff>
      <xdr:row>3</xdr:row>
      <xdr:rowOff>298239</xdr:rowOff>
    </xdr:to>
    <xdr:pic>
      <xdr:nvPicPr>
        <xdr:cNvPr id="3" name="Imagen 2">
          <a:extLst>
            <a:ext uri="{FF2B5EF4-FFF2-40B4-BE49-F238E27FC236}">
              <a16:creationId xmlns:a16="http://schemas.microsoft.com/office/drawing/2014/main" id="{00000000-0008-0000-1400-000003000000}"/>
            </a:ext>
          </a:extLst>
        </xdr:cNvPr>
        <xdr:cNvPicPr>
          <a:picLocks noChangeAspect="1"/>
        </xdr:cNvPicPr>
      </xdr:nvPicPr>
      <xdr:blipFill>
        <a:blip xmlns:r="http://schemas.openxmlformats.org/officeDocument/2006/relationships" r:embed="rId1"/>
        <a:stretch>
          <a:fillRect/>
        </a:stretch>
      </xdr:blipFill>
      <xdr:spPr>
        <a:xfrm>
          <a:off x="23183849" y="66099"/>
          <a:ext cx="1933575" cy="1946640"/>
        </a:xfrm>
        <a:prstGeom prst="rect">
          <a:avLst/>
        </a:prstGeom>
      </xdr:spPr>
    </xdr:pic>
    <xdr:clientData/>
  </xdr:twoCellAnchor>
  <xdr:twoCellAnchor editAs="oneCell">
    <xdr:from>
      <xdr:col>1</xdr:col>
      <xdr:colOff>142875</xdr:colOff>
      <xdr:row>0</xdr:row>
      <xdr:rowOff>85725</xdr:rowOff>
    </xdr:from>
    <xdr:to>
      <xdr:col>2</xdr:col>
      <xdr:colOff>771525</xdr:colOff>
      <xdr:row>3</xdr:row>
      <xdr:rowOff>318860</xdr:rowOff>
    </xdr:to>
    <xdr:pic>
      <xdr:nvPicPr>
        <xdr:cNvPr id="4" name="image2.png">
          <a:extLst>
            <a:ext uri="{FF2B5EF4-FFF2-40B4-BE49-F238E27FC236}">
              <a16:creationId xmlns:a16="http://schemas.microsoft.com/office/drawing/2014/main" id="{00000000-0008-0000-1400-000004000000}"/>
            </a:ext>
          </a:extLst>
        </xdr:cNvPr>
        <xdr:cNvPicPr/>
      </xdr:nvPicPr>
      <xdr:blipFill rotWithShape="1">
        <a:blip xmlns:r="http://schemas.openxmlformats.org/officeDocument/2006/relationships" r:embed="rId2"/>
        <a:srcRect l="4168" t="2817" r="80119" b="80575"/>
        <a:stretch/>
      </xdr:blipFill>
      <xdr:spPr bwMode="auto">
        <a:xfrm>
          <a:off x="142875" y="85725"/>
          <a:ext cx="1885950" cy="1947635"/>
        </a:xfrm>
        <a:prstGeom prst="rect">
          <a:avLst/>
        </a:prstGeom>
        <a:ln>
          <a:noFill/>
        </a:ln>
        <a:extLst>
          <a:ext uri="{53640926-AAD7-44D8-BBD7-CCE9431645EC}">
            <a14:shadowObscured xmlns:a14="http://schemas.microsoft.com/office/drawing/2010/main"/>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19</xdr:col>
      <xdr:colOff>618565</xdr:colOff>
      <xdr:row>0</xdr:row>
      <xdr:rowOff>0</xdr:rowOff>
    </xdr:from>
    <xdr:to>
      <xdr:col>20</xdr:col>
      <xdr:colOff>1463248</xdr:colOff>
      <xdr:row>4</xdr:row>
      <xdr:rowOff>28193</xdr:rowOff>
    </xdr:to>
    <xdr:pic>
      <xdr:nvPicPr>
        <xdr:cNvPr id="3" name="Imagen 2">
          <a:extLst>
            <a:ext uri="{FF2B5EF4-FFF2-40B4-BE49-F238E27FC236}">
              <a16:creationId xmlns:a16="http://schemas.microsoft.com/office/drawing/2014/main" id="{00000000-0008-0000-1500-000003000000}"/>
            </a:ext>
          </a:extLst>
        </xdr:cNvPr>
        <xdr:cNvPicPr>
          <a:picLocks noChangeAspect="1"/>
        </xdr:cNvPicPr>
      </xdr:nvPicPr>
      <xdr:blipFill>
        <a:blip xmlns:r="http://schemas.openxmlformats.org/officeDocument/2006/relationships" r:embed="rId1"/>
        <a:stretch>
          <a:fillRect/>
        </a:stretch>
      </xdr:blipFill>
      <xdr:spPr>
        <a:xfrm>
          <a:off x="23353059" y="0"/>
          <a:ext cx="1933575" cy="1946640"/>
        </a:xfrm>
        <a:prstGeom prst="rect">
          <a:avLst/>
        </a:prstGeom>
      </xdr:spPr>
    </xdr:pic>
    <xdr:clientData/>
  </xdr:twoCellAnchor>
  <xdr:twoCellAnchor editAs="oneCell">
    <xdr:from>
      <xdr:col>1</xdr:col>
      <xdr:colOff>430306</xdr:colOff>
      <xdr:row>0</xdr:row>
      <xdr:rowOff>0</xdr:rowOff>
    </xdr:from>
    <xdr:to>
      <xdr:col>2</xdr:col>
      <xdr:colOff>1019905</xdr:colOff>
      <xdr:row>4</xdr:row>
      <xdr:rowOff>52170</xdr:rowOff>
    </xdr:to>
    <xdr:pic>
      <xdr:nvPicPr>
        <xdr:cNvPr id="4" name="image2.png">
          <a:extLst>
            <a:ext uri="{FF2B5EF4-FFF2-40B4-BE49-F238E27FC236}">
              <a16:creationId xmlns:a16="http://schemas.microsoft.com/office/drawing/2014/main" id="{00000000-0008-0000-1500-000004000000}"/>
            </a:ext>
          </a:extLst>
        </xdr:cNvPr>
        <xdr:cNvPicPr/>
      </xdr:nvPicPr>
      <xdr:blipFill rotWithShape="1">
        <a:blip xmlns:r="http://schemas.openxmlformats.org/officeDocument/2006/relationships" r:embed="rId2"/>
        <a:srcRect l="4168" t="2817" r="80119" b="80575"/>
        <a:stretch/>
      </xdr:blipFill>
      <xdr:spPr bwMode="auto">
        <a:xfrm>
          <a:off x="430306" y="0"/>
          <a:ext cx="1872192" cy="1970617"/>
        </a:xfrm>
        <a:prstGeom prst="rect">
          <a:avLst/>
        </a:prstGeom>
        <a:ln>
          <a:noFill/>
        </a:ln>
        <a:extLst>
          <a:ext uri="{53640926-AAD7-44D8-BBD7-CCE9431645EC}">
            <a14:shadowObscured xmlns:a14="http://schemas.microsoft.com/office/drawing/2010/main"/>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527539</xdr:colOff>
      <xdr:row>0</xdr:row>
      <xdr:rowOff>0</xdr:rowOff>
    </xdr:from>
    <xdr:to>
      <xdr:col>2</xdr:col>
      <xdr:colOff>953884</xdr:colOff>
      <xdr:row>4</xdr:row>
      <xdr:rowOff>104694</xdr:rowOff>
    </xdr:to>
    <xdr:pic>
      <xdr:nvPicPr>
        <xdr:cNvPr id="3" name="image2.png">
          <a:extLst>
            <a:ext uri="{FF2B5EF4-FFF2-40B4-BE49-F238E27FC236}">
              <a16:creationId xmlns:a16="http://schemas.microsoft.com/office/drawing/2014/main" id="{00000000-0008-0000-1600-000003000000}"/>
            </a:ext>
          </a:extLst>
        </xdr:cNvPr>
        <xdr:cNvPicPr/>
      </xdr:nvPicPr>
      <xdr:blipFill rotWithShape="1">
        <a:blip xmlns:r="http://schemas.openxmlformats.org/officeDocument/2006/relationships" r:embed="rId1"/>
        <a:srcRect l="4168" t="2817" r="80119" b="80575"/>
        <a:stretch/>
      </xdr:blipFill>
      <xdr:spPr bwMode="auto">
        <a:xfrm>
          <a:off x="547077" y="0"/>
          <a:ext cx="1872192" cy="1970617"/>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19</xdr:col>
      <xdr:colOff>566615</xdr:colOff>
      <xdr:row>0</xdr:row>
      <xdr:rowOff>0</xdr:rowOff>
    </xdr:from>
    <xdr:to>
      <xdr:col>20</xdr:col>
      <xdr:colOff>1366961</xdr:colOff>
      <xdr:row>4</xdr:row>
      <xdr:rowOff>80717</xdr:rowOff>
    </xdr:to>
    <xdr:pic>
      <xdr:nvPicPr>
        <xdr:cNvPr id="4" name="Imagen 3">
          <a:extLst>
            <a:ext uri="{FF2B5EF4-FFF2-40B4-BE49-F238E27FC236}">
              <a16:creationId xmlns:a16="http://schemas.microsoft.com/office/drawing/2014/main" id="{00000000-0008-0000-1600-000004000000}"/>
            </a:ext>
          </a:extLst>
        </xdr:cNvPr>
        <xdr:cNvPicPr>
          <a:picLocks noChangeAspect="1"/>
        </xdr:cNvPicPr>
      </xdr:nvPicPr>
      <xdr:blipFill>
        <a:blip xmlns:r="http://schemas.openxmlformats.org/officeDocument/2006/relationships" r:embed="rId2"/>
        <a:stretch>
          <a:fillRect/>
        </a:stretch>
      </xdr:blipFill>
      <xdr:spPr>
        <a:xfrm>
          <a:off x="23026077" y="0"/>
          <a:ext cx="1933575" cy="194664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19</xdr:col>
      <xdr:colOff>593651</xdr:colOff>
      <xdr:row>0</xdr:row>
      <xdr:rowOff>0</xdr:rowOff>
    </xdr:from>
    <xdr:to>
      <xdr:col>20</xdr:col>
      <xdr:colOff>1481691</xdr:colOff>
      <xdr:row>4</xdr:row>
      <xdr:rowOff>23919</xdr:rowOff>
    </xdr:to>
    <xdr:pic>
      <xdr:nvPicPr>
        <xdr:cNvPr id="3" name="Imagen 2">
          <a:extLst>
            <a:ext uri="{FF2B5EF4-FFF2-40B4-BE49-F238E27FC236}">
              <a16:creationId xmlns:a16="http://schemas.microsoft.com/office/drawing/2014/main" id="{00000000-0008-0000-1700-000003000000}"/>
            </a:ext>
          </a:extLst>
        </xdr:cNvPr>
        <xdr:cNvPicPr>
          <a:picLocks noChangeAspect="1"/>
        </xdr:cNvPicPr>
      </xdr:nvPicPr>
      <xdr:blipFill>
        <a:blip xmlns:r="http://schemas.openxmlformats.org/officeDocument/2006/relationships" r:embed="rId1"/>
        <a:stretch>
          <a:fillRect/>
        </a:stretch>
      </xdr:blipFill>
      <xdr:spPr>
        <a:xfrm>
          <a:off x="23294163" y="0"/>
          <a:ext cx="1933575" cy="1946640"/>
        </a:xfrm>
        <a:prstGeom prst="rect">
          <a:avLst/>
        </a:prstGeom>
      </xdr:spPr>
    </xdr:pic>
    <xdr:clientData/>
  </xdr:twoCellAnchor>
  <xdr:twoCellAnchor editAs="oneCell">
    <xdr:from>
      <xdr:col>1</xdr:col>
      <xdr:colOff>389860</xdr:colOff>
      <xdr:row>0</xdr:row>
      <xdr:rowOff>0</xdr:rowOff>
    </xdr:from>
    <xdr:to>
      <xdr:col>2</xdr:col>
      <xdr:colOff>826657</xdr:colOff>
      <xdr:row>4</xdr:row>
      <xdr:rowOff>47896</xdr:rowOff>
    </xdr:to>
    <xdr:pic>
      <xdr:nvPicPr>
        <xdr:cNvPr id="4" name="image2.png">
          <a:extLst>
            <a:ext uri="{FF2B5EF4-FFF2-40B4-BE49-F238E27FC236}">
              <a16:creationId xmlns:a16="http://schemas.microsoft.com/office/drawing/2014/main" id="{00000000-0008-0000-1700-000004000000}"/>
            </a:ext>
          </a:extLst>
        </xdr:cNvPr>
        <xdr:cNvPicPr/>
      </xdr:nvPicPr>
      <xdr:blipFill rotWithShape="1">
        <a:blip xmlns:r="http://schemas.openxmlformats.org/officeDocument/2006/relationships" r:embed="rId2"/>
        <a:srcRect l="4168" t="2817" r="80119" b="80575"/>
        <a:stretch/>
      </xdr:blipFill>
      <xdr:spPr bwMode="auto">
        <a:xfrm>
          <a:off x="389860" y="0"/>
          <a:ext cx="1872192" cy="1970617"/>
        </a:xfrm>
        <a:prstGeom prst="rect">
          <a:avLst/>
        </a:prstGeom>
        <a:ln>
          <a:noFill/>
        </a:ln>
        <a:extLst>
          <a:ext uri="{53640926-AAD7-44D8-BBD7-CCE9431645EC}">
            <a14:shadowObscured xmlns:a14="http://schemas.microsoft.com/office/drawing/2010/main"/>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19</xdr:col>
      <xdr:colOff>593651</xdr:colOff>
      <xdr:row>0</xdr:row>
      <xdr:rowOff>0</xdr:rowOff>
    </xdr:from>
    <xdr:to>
      <xdr:col>20</xdr:col>
      <xdr:colOff>1457878</xdr:colOff>
      <xdr:row>4</xdr:row>
      <xdr:rowOff>23919</xdr:rowOff>
    </xdr:to>
    <xdr:pic>
      <xdr:nvPicPr>
        <xdr:cNvPr id="2" name="Imagen 1">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a:stretch>
          <a:fillRect/>
        </a:stretch>
      </xdr:blipFill>
      <xdr:spPr>
        <a:xfrm>
          <a:off x="23286011" y="0"/>
          <a:ext cx="1931980" cy="1944159"/>
        </a:xfrm>
        <a:prstGeom prst="rect">
          <a:avLst/>
        </a:prstGeom>
      </xdr:spPr>
    </xdr:pic>
    <xdr:clientData/>
  </xdr:twoCellAnchor>
  <xdr:twoCellAnchor editAs="oneCell">
    <xdr:from>
      <xdr:col>1</xdr:col>
      <xdr:colOff>389860</xdr:colOff>
      <xdr:row>0</xdr:row>
      <xdr:rowOff>0</xdr:rowOff>
    </xdr:from>
    <xdr:to>
      <xdr:col>2</xdr:col>
      <xdr:colOff>826657</xdr:colOff>
      <xdr:row>4</xdr:row>
      <xdr:rowOff>47896</xdr:rowOff>
    </xdr:to>
    <xdr:pic>
      <xdr:nvPicPr>
        <xdr:cNvPr id="3" name="image2.png">
          <a:extLst>
            <a:ext uri="{FF2B5EF4-FFF2-40B4-BE49-F238E27FC236}">
              <a16:creationId xmlns:a16="http://schemas.microsoft.com/office/drawing/2014/main" id="{00000000-0008-0000-1800-000003000000}"/>
            </a:ext>
          </a:extLst>
        </xdr:cNvPr>
        <xdr:cNvPicPr/>
      </xdr:nvPicPr>
      <xdr:blipFill rotWithShape="1">
        <a:blip xmlns:r="http://schemas.openxmlformats.org/officeDocument/2006/relationships" r:embed="rId2"/>
        <a:srcRect l="4168" t="2817" r="80119" b="80575"/>
        <a:stretch/>
      </xdr:blipFill>
      <xdr:spPr bwMode="auto">
        <a:xfrm>
          <a:off x="389860" y="0"/>
          <a:ext cx="1869357" cy="1968136"/>
        </a:xfrm>
        <a:prstGeom prst="rect">
          <a:avLst/>
        </a:prstGeom>
        <a:ln>
          <a:noFill/>
        </a:ln>
        <a:extLst>
          <a:ext uri="{53640926-AAD7-44D8-BBD7-CCE9431645EC}">
            <a14:shadowObscured xmlns:a14="http://schemas.microsoft.com/office/drawing/2010/main"/>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19</xdr:col>
      <xdr:colOff>593651</xdr:colOff>
      <xdr:row>0</xdr:row>
      <xdr:rowOff>0</xdr:rowOff>
    </xdr:from>
    <xdr:to>
      <xdr:col>20</xdr:col>
      <xdr:colOff>1476818</xdr:colOff>
      <xdr:row>4</xdr:row>
      <xdr:rowOff>23919</xdr:rowOff>
    </xdr:to>
    <xdr:pic>
      <xdr:nvPicPr>
        <xdr:cNvPr id="2" name="Imagen 1">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22882151" y="0"/>
          <a:ext cx="1930917" cy="1944159"/>
        </a:xfrm>
        <a:prstGeom prst="rect">
          <a:avLst/>
        </a:prstGeom>
      </xdr:spPr>
    </xdr:pic>
    <xdr:clientData/>
  </xdr:twoCellAnchor>
  <xdr:twoCellAnchor editAs="oneCell">
    <xdr:from>
      <xdr:col>1</xdr:col>
      <xdr:colOff>389860</xdr:colOff>
      <xdr:row>0</xdr:row>
      <xdr:rowOff>0</xdr:rowOff>
    </xdr:from>
    <xdr:to>
      <xdr:col>2</xdr:col>
      <xdr:colOff>826657</xdr:colOff>
      <xdr:row>4</xdr:row>
      <xdr:rowOff>47896</xdr:rowOff>
    </xdr:to>
    <xdr:pic>
      <xdr:nvPicPr>
        <xdr:cNvPr id="3" name="image2.png">
          <a:extLst>
            <a:ext uri="{FF2B5EF4-FFF2-40B4-BE49-F238E27FC236}">
              <a16:creationId xmlns:a16="http://schemas.microsoft.com/office/drawing/2014/main" id="{00000000-0008-0000-1900-000003000000}"/>
            </a:ext>
          </a:extLst>
        </xdr:cNvPr>
        <xdr:cNvPicPr/>
      </xdr:nvPicPr>
      <xdr:blipFill rotWithShape="1">
        <a:blip xmlns:r="http://schemas.openxmlformats.org/officeDocument/2006/relationships" r:embed="rId2"/>
        <a:srcRect l="4168" t="2817" r="80119" b="80575"/>
        <a:stretch/>
      </xdr:blipFill>
      <xdr:spPr bwMode="auto">
        <a:xfrm>
          <a:off x="389860" y="0"/>
          <a:ext cx="1869357" cy="1968136"/>
        </a:xfrm>
        <a:prstGeom prst="rect">
          <a:avLst/>
        </a:prstGeom>
        <a:ln>
          <a:noFill/>
        </a:ln>
        <a:extLst>
          <a:ext uri="{53640926-AAD7-44D8-BBD7-CCE9431645EC}">
            <a14:shadowObscured xmlns:a14="http://schemas.microsoft.com/office/drawing/2010/main"/>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279400</xdr:colOff>
      <xdr:row>0</xdr:row>
      <xdr:rowOff>63500</xdr:rowOff>
    </xdr:from>
    <xdr:to>
      <xdr:col>2</xdr:col>
      <xdr:colOff>859971</xdr:colOff>
      <xdr:row>3</xdr:row>
      <xdr:rowOff>341085</xdr:rowOff>
    </xdr:to>
    <xdr:pic>
      <xdr:nvPicPr>
        <xdr:cNvPr id="2" name="image2.png">
          <a:extLst>
            <a:ext uri="{FF2B5EF4-FFF2-40B4-BE49-F238E27FC236}">
              <a16:creationId xmlns:a16="http://schemas.microsoft.com/office/drawing/2014/main" id="{00000000-0008-0000-1A00-000002000000}"/>
            </a:ext>
          </a:extLst>
        </xdr:cNvPr>
        <xdr:cNvPicPr/>
      </xdr:nvPicPr>
      <xdr:blipFill rotWithShape="1">
        <a:blip xmlns:r="http://schemas.openxmlformats.org/officeDocument/2006/relationships" r:embed="rId1"/>
        <a:srcRect l="4168" t="2817" r="80119" b="80575"/>
        <a:stretch/>
      </xdr:blipFill>
      <xdr:spPr bwMode="auto">
        <a:xfrm>
          <a:off x="279400" y="63500"/>
          <a:ext cx="1853111" cy="184730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19</xdr:col>
      <xdr:colOff>546100</xdr:colOff>
      <xdr:row>0</xdr:row>
      <xdr:rowOff>0</xdr:rowOff>
    </xdr:from>
    <xdr:to>
      <xdr:col>20</xdr:col>
      <xdr:colOff>1212850</xdr:colOff>
      <xdr:row>3</xdr:row>
      <xdr:rowOff>330200</xdr:rowOff>
    </xdr:to>
    <xdr:pic>
      <xdr:nvPicPr>
        <xdr:cNvPr id="3" name="Imagen 2">
          <a:extLst>
            <a:ext uri="{FF2B5EF4-FFF2-40B4-BE49-F238E27FC236}">
              <a16:creationId xmlns:a16="http://schemas.microsoft.com/office/drawing/2014/main" id="{00000000-0008-0000-1A00-000003000000}"/>
            </a:ext>
          </a:extLst>
        </xdr:cNvPr>
        <xdr:cNvPicPr>
          <a:picLocks noChangeAspect="1"/>
        </xdr:cNvPicPr>
      </xdr:nvPicPr>
      <xdr:blipFill>
        <a:blip xmlns:r="http://schemas.openxmlformats.org/officeDocument/2006/relationships" r:embed="rId2"/>
        <a:stretch>
          <a:fillRect/>
        </a:stretch>
      </xdr:blipFill>
      <xdr:spPr>
        <a:xfrm>
          <a:off x="22689820" y="0"/>
          <a:ext cx="1884680" cy="189992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19</xdr:col>
      <xdr:colOff>593651</xdr:colOff>
      <xdr:row>0</xdr:row>
      <xdr:rowOff>0</xdr:rowOff>
    </xdr:from>
    <xdr:to>
      <xdr:col>20</xdr:col>
      <xdr:colOff>1410934</xdr:colOff>
      <xdr:row>4</xdr:row>
      <xdr:rowOff>23919</xdr:rowOff>
    </xdr:to>
    <xdr:pic>
      <xdr:nvPicPr>
        <xdr:cNvPr id="2" name="Imagen 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23286011" y="0"/>
          <a:ext cx="1931980" cy="1944159"/>
        </a:xfrm>
        <a:prstGeom prst="rect">
          <a:avLst/>
        </a:prstGeom>
      </xdr:spPr>
    </xdr:pic>
    <xdr:clientData/>
  </xdr:twoCellAnchor>
  <xdr:twoCellAnchor editAs="oneCell">
    <xdr:from>
      <xdr:col>1</xdr:col>
      <xdr:colOff>389860</xdr:colOff>
      <xdr:row>0</xdr:row>
      <xdr:rowOff>0</xdr:rowOff>
    </xdr:from>
    <xdr:to>
      <xdr:col>2</xdr:col>
      <xdr:colOff>826657</xdr:colOff>
      <xdr:row>4</xdr:row>
      <xdr:rowOff>47896</xdr:rowOff>
    </xdr:to>
    <xdr:pic>
      <xdr:nvPicPr>
        <xdr:cNvPr id="3" name="image2.png">
          <a:extLst>
            <a:ext uri="{FF2B5EF4-FFF2-40B4-BE49-F238E27FC236}">
              <a16:creationId xmlns:a16="http://schemas.microsoft.com/office/drawing/2014/main" id="{00000000-0008-0000-1B00-000003000000}"/>
            </a:ext>
          </a:extLst>
        </xdr:cNvPr>
        <xdr:cNvPicPr/>
      </xdr:nvPicPr>
      <xdr:blipFill rotWithShape="1">
        <a:blip xmlns:r="http://schemas.openxmlformats.org/officeDocument/2006/relationships" r:embed="rId2"/>
        <a:srcRect l="4168" t="2817" r="80119" b="80575"/>
        <a:stretch/>
      </xdr:blipFill>
      <xdr:spPr bwMode="auto">
        <a:xfrm>
          <a:off x="389860" y="0"/>
          <a:ext cx="1869357" cy="1968136"/>
        </a:xfrm>
        <a:prstGeom prst="rect">
          <a:avLst/>
        </a:prstGeom>
        <a:ln>
          <a:noFill/>
        </a:ln>
        <a:extLst>
          <a:ext uri="{53640926-AAD7-44D8-BBD7-CCE9431645EC}">
            <a14:shadowObscured xmlns:a14="http://schemas.microsoft.com/office/drawing/2010/main"/>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19</xdr:col>
      <xdr:colOff>593651</xdr:colOff>
      <xdr:row>0</xdr:row>
      <xdr:rowOff>0</xdr:rowOff>
    </xdr:from>
    <xdr:to>
      <xdr:col>20</xdr:col>
      <xdr:colOff>1481691</xdr:colOff>
      <xdr:row>4</xdr:row>
      <xdr:rowOff>23919</xdr:rowOff>
    </xdr:to>
    <xdr:pic>
      <xdr:nvPicPr>
        <xdr:cNvPr id="2" name="Imagen 1">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a:stretch>
          <a:fillRect/>
        </a:stretch>
      </xdr:blipFill>
      <xdr:spPr>
        <a:xfrm>
          <a:off x="22615451" y="0"/>
          <a:ext cx="1907215" cy="1928919"/>
        </a:xfrm>
        <a:prstGeom prst="rect">
          <a:avLst/>
        </a:prstGeom>
      </xdr:spPr>
    </xdr:pic>
    <xdr:clientData/>
  </xdr:twoCellAnchor>
  <xdr:twoCellAnchor editAs="oneCell">
    <xdr:from>
      <xdr:col>1</xdr:col>
      <xdr:colOff>389860</xdr:colOff>
      <xdr:row>0</xdr:row>
      <xdr:rowOff>0</xdr:rowOff>
    </xdr:from>
    <xdr:to>
      <xdr:col>2</xdr:col>
      <xdr:colOff>826657</xdr:colOff>
      <xdr:row>4</xdr:row>
      <xdr:rowOff>47896</xdr:rowOff>
    </xdr:to>
    <xdr:pic>
      <xdr:nvPicPr>
        <xdr:cNvPr id="3" name="image2.png">
          <a:extLst>
            <a:ext uri="{FF2B5EF4-FFF2-40B4-BE49-F238E27FC236}">
              <a16:creationId xmlns:a16="http://schemas.microsoft.com/office/drawing/2014/main" id="{00000000-0008-0000-1C00-000003000000}"/>
            </a:ext>
          </a:extLst>
        </xdr:cNvPr>
        <xdr:cNvPicPr/>
      </xdr:nvPicPr>
      <xdr:blipFill rotWithShape="1">
        <a:blip xmlns:r="http://schemas.openxmlformats.org/officeDocument/2006/relationships" r:embed="rId2"/>
        <a:srcRect l="4168" t="2817" r="80119" b="80575"/>
        <a:stretch/>
      </xdr:blipFill>
      <xdr:spPr bwMode="auto">
        <a:xfrm>
          <a:off x="389860" y="0"/>
          <a:ext cx="1827447" cy="1952896"/>
        </a:xfrm>
        <a:prstGeom prst="rect">
          <a:avLst/>
        </a:prstGeom>
        <a:ln>
          <a:noFill/>
        </a:ln>
        <a:extLst>
          <a:ext uri="{53640926-AAD7-44D8-BBD7-CCE9431645EC}">
            <a14:shadowObscured xmlns:a14="http://schemas.microsoft.com/office/drawing/2010/main"/>
          </a:ext>
        </a:ex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1</xdr:col>
      <xdr:colOff>147108</xdr:colOff>
      <xdr:row>0</xdr:row>
      <xdr:rowOff>39158</xdr:rowOff>
    </xdr:from>
    <xdr:to>
      <xdr:col>2</xdr:col>
      <xdr:colOff>593725</xdr:colOff>
      <xdr:row>3</xdr:row>
      <xdr:rowOff>333375</xdr:rowOff>
    </xdr:to>
    <xdr:pic>
      <xdr:nvPicPr>
        <xdr:cNvPr id="2" name="image2.png">
          <a:extLst>
            <a:ext uri="{FF2B5EF4-FFF2-40B4-BE49-F238E27FC236}">
              <a16:creationId xmlns:a16="http://schemas.microsoft.com/office/drawing/2014/main" id="{00000000-0008-0000-1D00-000002000000}"/>
            </a:ext>
          </a:extLst>
        </xdr:cNvPr>
        <xdr:cNvPicPr/>
      </xdr:nvPicPr>
      <xdr:blipFill rotWithShape="1">
        <a:blip xmlns:r="http://schemas.openxmlformats.org/officeDocument/2006/relationships" r:embed="rId1"/>
        <a:srcRect l="4168" t="2817" r="80119" b="80575"/>
        <a:stretch/>
      </xdr:blipFill>
      <xdr:spPr bwMode="auto">
        <a:xfrm>
          <a:off x="147108" y="39158"/>
          <a:ext cx="1870287" cy="1970617"/>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19</xdr:col>
      <xdr:colOff>723900</xdr:colOff>
      <xdr:row>0</xdr:row>
      <xdr:rowOff>0</xdr:rowOff>
    </xdr:from>
    <xdr:to>
      <xdr:col>20</xdr:col>
      <xdr:colOff>1566333</xdr:colOff>
      <xdr:row>3</xdr:row>
      <xdr:rowOff>270240</xdr:rowOff>
    </xdr:to>
    <xdr:pic>
      <xdr:nvPicPr>
        <xdr:cNvPr id="3" name="Imagen 2">
          <a:extLst>
            <a:ext uri="{FF2B5EF4-FFF2-40B4-BE49-F238E27FC236}">
              <a16:creationId xmlns:a16="http://schemas.microsoft.com/office/drawing/2014/main" id="{00000000-0008-0000-1D00-000003000000}"/>
            </a:ext>
          </a:extLst>
        </xdr:cNvPr>
        <xdr:cNvPicPr>
          <a:picLocks noChangeAspect="1"/>
        </xdr:cNvPicPr>
      </xdr:nvPicPr>
      <xdr:blipFill>
        <a:blip xmlns:r="http://schemas.openxmlformats.org/officeDocument/2006/relationships" r:embed="rId2"/>
        <a:stretch>
          <a:fillRect/>
        </a:stretch>
      </xdr:blipFill>
      <xdr:spPr>
        <a:xfrm>
          <a:off x="22646640" y="0"/>
          <a:ext cx="1931670" cy="19466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210755</xdr:colOff>
      <xdr:row>0</xdr:row>
      <xdr:rowOff>0</xdr:rowOff>
    </xdr:from>
    <xdr:to>
      <xdr:col>12</xdr:col>
      <xdr:colOff>707571</xdr:colOff>
      <xdr:row>3</xdr:row>
      <xdr:rowOff>21771</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1"/>
        <a:srcRect l="1351" t="13327" r="5405" b="9248"/>
        <a:stretch/>
      </xdr:blipFill>
      <xdr:spPr>
        <a:xfrm>
          <a:off x="8691815" y="0"/>
          <a:ext cx="1281676" cy="1137557"/>
        </a:xfrm>
        <a:prstGeom prst="rect">
          <a:avLst/>
        </a:prstGeom>
      </xdr:spPr>
    </xdr:pic>
    <xdr:clientData/>
  </xdr:twoCellAnchor>
  <xdr:twoCellAnchor editAs="oneCell">
    <xdr:from>
      <xdr:col>0</xdr:col>
      <xdr:colOff>185057</xdr:colOff>
      <xdr:row>0</xdr:row>
      <xdr:rowOff>10886</xdr:rowOff>
    </xdr:from>
    <xdr:to>
      <xdr:col>1</xdr:col>
      <xdr:colOff>718456</xdr:colOff>
      <xdr:row>3</xdr:row>
      <xdr:rowOff>43543</xdr:rowOff>
    </xdr:to>
    <xdr:pic>
      <xdr:nvPicPr>
        <xdr:cNvPr id="3" name="image2.png">
          <a:extLst>
            <a:ext uri="{FF2B5EF4-FFF2-40B4-BE49-F238E27FC236}">
              <a16:creationId xmlns:a16="http://schemas.microsoft.com/office/drawing/2014/main" id="{00000000-0008-0000-0200-000003000000}"/>
            </a:ext>
          </a:extLst>
        </xdr:cNvPr>
        <xdr:cNvPicPr/>
      </xdr:nvPicPr>
      <xdr:blipFill rotWithShape="1">
        <a:blip xmlns:r="http://schemas.openxmlformats.org/officeDocument/2006/relationships" r:embed="rId2"/>
        <a:srcRect l="4168" t="2817" r="80119" b="80575"/>
        <a:stretch/>
      </xdr:blipFill>
      <xdr:spPr bwMode="auto">
        <a:xfrm>
          <a:off x="185057" y="10886"/>
          <a:ext cx="1074419" cy="1143000"/>
        </a:xfrm>
        <a:prstGeom prst="rect">
          <a:avLst/>
        </a:prstGeom>
        <a:ln>
          <a:noFill/>
        </a:ln>
        <a:extLst>
          <a:ext uri="{53640926-AAD7-44D8-BBD7-CCE9431645EC}">
            <a14:shadowObscured xmlns:a14="http://schemas.microsoft.com/office/drawing/2010/main"/>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1</xdr:col>
      <xdr:colOff>247650</xdr:colOff>
      <xdr:row>0</xdr:row>
      <xdr:rowOff>66674</xdr:rowOff>
    </xdr:from>
    <xdr:to>
      <xdr:col>2</xdr:col>
      <xdr:colOff>619125</xdr:colOff>
      <xdr:row>2</xdr:row>
      <xdr:rowOff>114299</xdr:rowOff>
    </xdr:to>
    <xdr:pic>
      <xdr:nvPicPr>
        <xdr:cNvPr id="2" name="image2.png">
          <a:extLst>
            <a:ext uri="{FF2B5EF4-FFF2-40B4-BE49-F238E27FC236}">
              <a16:creationId xmlns:a16="http://schemas.microsoft.com/office/drawing/2014/main" id="{00000000-0008-0000-1E00-000002000000}"/>
            </a:ext>
          </a:extLst>
        </xdr:cNvPr>
        <xdr:cNvPicPr/>
      </xdr:nvPicPr>
      <xdr:blipFill rotWithShape="1">
        <a:blip xmlns:r="http://schemas.openxmlformats.org/officeDocument/2006/relationships" r:embed="rId1"/>
        <a:srcRect l="4168" t="2817" r="80119" b="80575"/>
        <a:stretch/>
      </xdr:blipFill>
      <xdr:spPr bwMode="auto">
        <a:xfrm>
          <a:off x="409575" y="66674"/>
          <a:ext cx="1133475" cy="80962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19</xdr:col>
      <xdr:colOff>114300</xdr:colOff>
      <xdr:row>0</xdr:row>
      <xdr:rowOff>161926</xdr:rowOff>
    </xdr:from>
    <xdr:to>
      <xdr:col>20</xdr:col>
      <xdr:colOff>358140</xdr:colOff>
      <xdr:row>3</xdr:row>
      <xdr:rowOff>1</xdr:rowOff>
    </xdr:to>
    <xdr:pic>
      <xdr:nvPicPr>
        <xdr:cNvPr id="3" name="Imagen 2">
          <a:extLst>
            <a:ext uri="{FF2B5EF4-FFF2-40B4-BE49-F238E27FC236}">
              <a16:creationId xmlns:a16="http://schemas.microsoft.com/office/drawing/2014/main" id="{00000000-0008-0000-1E00-000003000000}"/>
            </a:ext>
          </a:extLst>
        </xdr:cNvPr>
        <xdr:cNvPicPr>
          <a:picLocks noChangeAspect="1"/>
        </xdr:cNvPicPr>
      </xdr:nvPicPr>
      <xdr:blipFill>
        <a:blip xmlns:r="http://schemas.openxmlformats.org/officeDocument/2006/relationships" r:embed="rId2"/>
        <a:stretch>
          <a:fillRect/>
        </a:stretch>
      </xdr:blipFill>
      <xdr:spPr>
        <a:xfrm>
          <a:off x="13992225" y="161926"/>
          <a:ext cx="952500" cy="8001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411480</xdr:colOff>
      <xdr:row>5</xdr:row>
      <xdr:rowOff>53340</xdr:rowOff>
    </xdr:from>
    <xdr:to>
      <xdr:col>11</xdr:col>
      <xdr:colOff>60960</xdr:colOff>
      <xdr:row>16</xdr:row>
      <xdr:rowOff>99060</xdr:rowOff>
    </xdr:to>
    <xdr:graphicFrame macro="">
      <xdr:nvGraphicFramePr>
        <xdr:cNvPr id="4" name="Diagrama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editAs="oneCell">
    <xdr:from>
      <xdr:col>4</xdr:col>
      <xdr:colOff>502920</xdr:colOff>
      <xdr:row>16</xdr:row>
      <xdr:rowOff>180277</xdr:rowOff>
    </xdr:from>
    <xdr:to>
      <xdr:col>9</xdr:col>
      <xdr:colOff>342900</xdr:colOff>
      <xdr:row>25</xdr:row>
      <xdr:rowOff>1</xdr:rowOff>
    </xdr:to>
    <xdr:pic>
      <xdr:nvPicPr>
        <xdr:cNvPr id="5" name="Imagen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6"/>
        <a:stretch>
          <a:fillRect/>
        </a:stretch>
      </xdr:blipFill>
      <xdr:spPr>
        <a:xfrm>
          <a:off x="2453640" y="4508437"/>
          <a:ext cx="3802380" cy="1884744"/>
        </a:xfrm>
        <a:prstGeom prst="rect">
          <a:avLst/>
        </a:prstGeom>
      </xdr:spPr>
    </xdr:pic>
    <xdr:clientData/>
  </xdr:twoCellAnchor>
  <xdr:twoCellAnchor editAs="oneCell">
    <xdr:from>
      <xdr:col>12</xdr:col>
      <xdr:colOff>114300</xdr:colOff>
      <xdr:row>0</xdr:row>
      <xdr:rowOff>68580</xdr:rowOff>
    </xdr:from>
    <xdr:to>
      <xdr:col>13</xdr:col>
      <xdr:colOff>373380</xdr:colOff>
      <xdr:row>4</xdr:row>
      <xdr:rowOff>19594</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rotWithShape="1">
        <a:blip xmlns:r="http://schemas.openxmlformats.org/officeDocument/2006/relationships" r:embed="rId7"/>
        <a:srcRect l="1351" t="13327" r="5405" b="9248"/>
        <a:stretch/>
      </xdr:blipFill>
      <xdr:spPr>
        <a:xfrm>
          <a:off x="8511540" y="68580"/>
          <a:ext cx="1051560" cy="97209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19</xdr:col>
      <xdr:colOff>419098</xdr:colOff>
      <xdr:row>0</xdr:row>
      <xdr:rowOff>0</xdr:rowOff>
    </xdr:from>
    <xdr:to>
      <xdr:col>20</xdr:col>
      <xdr:colOff>1288595</xdr:colOff>
      <xdr:row>4</xdr:row>
      <xdr:rowOff>3868</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rotWithShape="1">
        <a:blip xmlns:r="http://schemas.openxmlformats.org/officeDocument/2006/relationships" r:embed="rId1"/>
        <a:srcRect l="1351" t="13327" r="5405" b="9248"/>
        <a:stretch/>
      </xdr:blipFill>
      <xdr:spPr>
        <a:xfrm>
          <a:off x="22793323" y="0"/>
          <a:ext cx="1962151" cy="1848996"/>
        </a:xfrm>
        <a:prstGeom prst="rect">
          <a:avLst/>
        </a:prstGeom>
      </xdr:spPr>
    </xdr:pic>
    <xdr:clientData/>
  </xdr:twoCellAnchor>
  <xdr:twoCellAnchor editAs="oneCell">
    <xdr:from>
      <xdr:col>1</xdr:col>
      <xdr:colOff>653143</xdr:colOff>
      <xdr:row>0</xdr:row>
      <xdr:rowOff>10885</xdr:rowOff>
    </xdr:from>
    <xdr:to>
      <xdr:col>2</xdr:col>
      <xdr:colOff>842283</xdr:colOff>
      <xdr:row>3</xdr:row>
      <xdr:rowOff>250371</xdr:rowOff>
    </xdr:to>
    <xdr:pic>
      <xdr:nvPicPr>
        <xdr:cNvPr id="3" name="image2.png">
          <a:extLst>
            <a:ext uri="{FF2B5EF4-FFF2-40B4-BE49-F238E27FC236}">
              <a16:creationId xmlns:a16="http://schemas.microsoft.com/office/drawing/2014/main" id="{00000000-0008-0000-0400-000003000000}"/>
            </a:ext>
          </a:extLst>
        </xdr:cNvPr>
        <xdr:cNvPicPr/>
      </xdr:nvPicPr>
      <xdr:blipFill rotWithShape="1">
        <a:blip xmlns:r="http://schemas.openxmlformats.org/officeDocument/2006/relationships" r:embed="rId2"/>
        <a:srcRect l="4168" t="2817" r="80119" b="80575"/>
        <a:stretch/>
      </xdr:blipFill>
      <xdr:spPr bwMode="auto">
        <a:xfrm>
          <a:off x="653143" y="10885"/>
          <a:ext cx="1800226" cy="1752600"/>
        </a:xfrm>
        <a:prstGeom prst="rect">
          <a:avLst/>
        </a:prstGeom>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19</xdr:col>
      <xdr:colOff>533401</xdr:colOff>
      <xdr:row>0</xdr:row>
      <xdr:rowOff>0</xdr:rowOff>
    </xdr:from>
    <xdr:to>
      <xdr:col>20</xdr:col>
      <xdr:colOff>1250499</xdr:colOff>
      <xdr:row>3</xdr:row>
      <xdr:rowOff>316982</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1"/>
        <a:srcRect l="1351" t="13327" r="5405" b="9248"/>
        <a:stretch/>
      </xdr:blipFill>
      <xdr:spPr>
        <a:xfrm>
          <a:off x="22957972" y="0"/>
          <a:ext cx="1800226" cy="1808325"/>
        </a:xfrm>
        <a:prstGeom prst="rect">
          <a:avLst/>
        </a:prstGeom>
      </xdr:spPr>
    </xdr:pic>
    <xdr:clientData/>
  </xdr:twoCellAnchor>
  <xdr:twoCellAnchor editAs="oneCell">
    <xdr:from>
      <xdr:col>1</xdr:col>
      <xdr:colOff>511629</xdr:colOff>
      <xdr:row>0</xdr:row>
      <xdr:rowOff>0</xdr:rowOff>
    </xdr:from>
    <xdr:to>
      <xdr:col>2</xdr:col>
      <xdr:colOff>874941</xdr:colOff>
      <xdr:row>3</xdr:row>
      <xdr:rowOff>261257</xdr:rowOff>
    </xdr:to>
    <xdr:pic>
      <xdr:nvPicPr>
        <xdr:cNvPr id="4" name="image2.png">
          <a:extLst>
            <a:ext uri="{FF2B5EF4-FFF2-40B4-BE49-F238E27FC236}">
              <a16:creationId xmlns:a16="http://schemas.microsoft.com/office/drawing/2014/main" id="{00000000-0008-0000-0600-000004000000}"/>
            </a:ext>
          </a:extLst>
        </xdr:cNvPr>
        <xdr:cNvPicPr/>
      </xdr:nvPicPr>
      <xdr:blipFill rotWithShape="1">
        <a:blip xmlns:r="http://schemas.openxmlformats.org/officeDocument/2006/relationships" r:embed="rId2"/>
        <a:srcRect l="4168" t="2817" r="80119" b="80575"/>
        <a:stretch/>
      </xdr:blipFill>
      <xdr:spPr bwMode="auto">
        <a:xfrm>
          <a:off x="587829" y="0"/>
          <a:ext cx="1800226" cy="1752600"/>
        </a:xfrm>
        <a:prstGeom prst="rect">
          <a:avLst/>
        </a:prstGeom>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544285</xdr:colOff>
      <xdr:row>0</xdr:row>
      <xdr:rowOff>0</xdr:rowOff>
    </xdr:from>
    <xdr:to>
      <xdr:col>2</xdr:col>
      <xdr:colOff>787854</xdr:colOff>
      <xdr:row>4</xdr:row>
      <xdr:rowOff>10886</xdr:rowOff>
    </xdr:to>
    <xdr:pic>
      <xdr:nvPicPr>
        <xdr:cNvPr id="3" name="image2.png">
          <a:extLst>
            <a:ext uri="{FF2B5EF4-FFF2-40B4-BE49-F238E27FC236}">
              <a16:creationId xmlns:a16="http://schemas.microsoft.com/office/drawing/2014/main" id="{00000000-0008-0000-0700-000003000000}"/>
            </a:ext>
          </a:extLst>
        </xdr:cNvPr>
        <xdr:cNvPicPr/>
      </xdr:nvPicPr>
      <xdr:blipFill rotWithShape="1">
        <a:blip xmlns:r="http://schemas.openxmlformats.org/officeDocument/2006/relationships" r:embed="rId1"/>
        <a:srcRect l="4168" t="2817" r="80119" b="80575"/>
        <a:stretch/>
      </xdr:blipFill>
      <xdr:spPr bwMode="auto">
        <a:xfrm>
          <a:off x="620485" y="0"/>
          <a:ext cx="1800226" cy="175260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19</xdr:col>
      <xdr:colOff>512676</xdr:colOff>
      <xdr:row>0</xdr:row>
      <xdr:rowOff>0</xdr:rowOff>
    </xdr:from>
    <xdr:to>
      <xdr:col>20</xdr:col>
      <xdr:colOff>1133478</xdr:colOff>
      <xdr:row>4</xdr:row>
      <xdr:rowOff>10886</xdr:rowOff>
    </xdr:to>
    <xdr:pic>
      <xdr:nvPicPr>
        <xdr:cNvPr id="4" name="Imagen 3">
          <a:extLst>
            <a:ext uri="{FF2B5EF4-FFF2-40B4-BE49-F238E27FC236}">
              <a16:creationId xmlns:a16="http://schemas.microsoft.com/office/drawing/2014/main" id="{00000000-0008-0000-0700-000004000000}"/>
            </a:ext>
          </a:extLst>
        </xdr:cNvPr>
        <xdr:cNvPicPr>
          <a:picLocks noChangeAspect="1"/>
        </xdr:cNvPicPr>
      </xdr:nvPicPr>
      <xdr:blipFill rotWithShape="1">
        <a:blip xmlns:r="http://schemas.openxmlformats.org/officeDocument/2006/relationships" r:embed="rId2"/>
        <a:srcRect l="1351" t="13327" r="5405" b="9248"/>
        <a:stretch/>
      </xdr:blipFill>
      <xdr:spPr>
        <a:xfrm>
          <a:off x="23470647" y="0"/>
          <a:ext cx="1744751" cy="17526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19</xdr:col>
      <xdr:colOff>609601</xdr:colOff>
      <xdr:row>0</xdr:row>
      <xdr:rowOff>0</xdr:rowOff>
    </xdr:from>
    <xdr:to>
      <xdr:col>20</xdr:col>
      <xdr:colOff>1355272</xdr:colOff>
      <xdr:row>3</xdr:row>
      <xdr:rowOff>291158</xdr:rowOff>
    </xdr:to>
    <xdr:pic>
      <xdr:nvPicPr>
        <xdr:cNvPr id="4" name="Imagen 3">
          <a:extLst>
            <a:ext uri="{FF2B5EF4-FFF2-40B4-BE49-F238E27FC236}">
              <a16:creationId xmlns:a16="http://schemas.microsoft.com/office/drawing/2014/main" id="{00000000-0008-0000-0800-000004000000}"/>
            </a:ext>
          </a:extLst>
        </xdr:cNvPr>
        <xdr:cNvPicPr>
          <a:picLocks noChangeAspect="1"/>
        </xdr:cNvPicPr>
      </xdr:nvPicPr>
      <xdr:blipFill rotWithShape="1">
        <a:blip xmlns:r="http://schemas.openxmlformats.org/officeDocument/2006/relationships" r:embed="rId1"/>
        <a:srcRect l="1351" t="13327" r="5405" b="9248"/>
        <a:stretch/>
      </xdr:blipFill>
      <xdr:spPr>
        <a:xfrm>
          <a:off x="22968858" y="0"/>
          <a:ext cx="1807028" cy="1815158"/>
        </a:xfrm>
        <a:prstGeom prst="rect">
          <a:avLst/>
        </a:prstGeom>
      </xdr:spPr>
    </xdr:pic>
    <xdr:clientData/>
  </xdr:twoCellAnchor>
  <xdr:twoCellAnchor editAs="oneCell">
    <xdr:from>
      <xdr:col>1</xdr:col>
      <xdr:colOff>348343</xdr:colOff>
      <xdr:row>0</xdr:row>
      <xdr:rowOff>0</xdr:rowOff>
    </xdr:from>
    <xdr:to>
      <xdr:col>2</xdr:col>
      <xdr:colOff>772885</xdr:colOff>
      <xdr:row>4</xdr:row>
      <xdr:rowOff>0</xdr:rowOff>
    </xdr:to>
    <xdr:pic>
      <xdr:nvPicPr>
        <xdr:cNvPr id="5" name="image2.png">
          <a:extLst>
            <a:ext uri="{FF2B5EF4-FFF2-40B4-BE49-F238E27FC236}">
              <a16:creationId xmlns:a16="http://schemas.microsoft.com/office/drawing/2014/main" id="{00000000-0008-0000-0800-000005000000}"/>
            </a:ext>
          </a:extLst>
        </xdr:cNvPr>
        <xdr:cNvPicPr/>
      </xdr:nvPicPr>
      <xdr:blipFill rotWithShape="1">
        <a:blip xmlns:r="http://schemas.openxmlformats.org/officeDocument/2006/relationships" r:embed="rId2"/>
        <a:srcRect l="4168" t="2817" r="80119" b="80575"/>
        <a:stretch/>
      </xdr:blipFill>
      <xdr:spPr bwMode="auto">
        <a:xfrm>
          <a:off x="348343" y="0"/>
          <a:ext cx="1959428" cy="1839686"/>
        </a:xfrm>
        <a:prstGeom prst="rect">
          <a:avLst/>
        </a:prstGeom>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424541</xdr:colOff>
      <xdr:row>0</xdr:row>
      <xdr:rowOff>108858</xdr:rowOff>
    </xdr:from>
    <xdr:to>
      <xdr:col>2</xdr:col>
      <xdr:colOff>914398</xdr:colOff>
      <xdr:row>3</xdr:row>
      <xdr:rowOff>359229</xdr:rowOff>
    </xdr:to>
    <xdr:pic>
      <xdr:nvPicPr>
        <xdr:cNvPr id="3" name="image2.png">
          <a:extLst>
            <a:ext uri="{FF2B5EF4-FFF2-40B4-BE49-F238E27FC236}">
              <a16:creationId xmlns:a16="http://schemas.microsoft.com/office/drawing/2014/main" id="{00000000-0008-0000-0900-000003000000}"/>
            </a:ext>
          </a:extLst>
        </xdr:cNvPr>
        <xdr:cNvPicPr/>
      </xdr:nvPicPr>
      <xdr:blipFill rotWithShape="1">
        <a:blip xmlns:r="http://schemas.openxmlformats.org/officeDocument/2006/relationships" r:embed="rId1"/>
        <a:srcRect l="4168" t="2817" r="80119" b="80575"/>
        <a:stretch/>
      </xdr:blipFill>
      <xdr:spPr bwMode="auto">
        <a:xfrm>
          <a:off x="435427" y="108858"/>
          <a:ext cx="1850571" cy="1839685"/>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19</xdr:col>
      <xdr:colOff>598715</xdr:colOff>
      <xdr:row>0</xdr:row>
      <xdr:rowOff>43200</xdr:rowOff>
    </xdr:from>
    <xdr:to>
      <xdr:col>20</xdr:col>
      <xdr:colOff>1262742</xdr:colOff>
      <xdr:row>3</xdr:row>
      <xdr:rowOff>345587</xdr:rowOff>
    </xdr:to>
    <xdr:pic>
      <xdr:nvPicPr>
        <xdr:cNvPr id="5" name="Imagen 4">
          <a:extLst>
            <a:ext uri="{FF2B5EF4-FFF2-40B4-BE49-F238E27FC236}">
              <a16:creationId xmlns:a16="http://schemas.microsoft.com/office/drawing/2014/main" id="{00000000-0008-0000-0900-000005000000}"/>
            </a:ext>
          </a:extLst>
        </xdr:cNvPr>
        <xdr:cNvPicPr>
          <a:picLocks noChangeAspect="1"/>
        </xdr:cNvPicPr>
      </xdr:nvPicPr>
      <xdr:blipFill rotWithShape="1">
        <a:blip xmlns:r="http://schemas.openxmlformats.org/officeDocument/2006/relationships" r:embed="rId2"/>
        <a:srcRect l="1351" t="13327" r="5405" b="9248"/>
        <a:stretch/>
      </xdr:blipFill>
      <xdr:spPr>
        <a:xfrm>
          <a:off x="23066829" y="43200"/>
          <a:ext cx="1883228" cy="189170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Anexo%203%20y%204%20Transferencia,%20registros%20contables%20y%20destino%2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05235\Auditoria%20Financiera%20(server)\Yeimily\ASF\CP%20ORDAZ\DICTAMEN\Dictamen%20Recursos%20Seguro%20Popular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OCUMENTOS\Proceso%20de%20fiscalizaci&#243;n%20cuenta%20%202017\1.-%20CARPETA%20DE%20FISCALIZACION%20C.%20P.%202017%20Aprobados\ANEXOS%20A%20ENVIAR%20A%20LOS%20MUNICIPIOS%202017%20(4-04-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Resumen"/>
      <sheetName val="Anexo 3"/>
      <sheetName val="Anexo 3A"/>
      <sheetName val="Anexo 3B"/>
      <sheetName val="Anexo 4A"/>
      <sheetName val="Anexo 4B"/>
      <sheetName val="Anexo 4C"/>
      <sheetName val="Anexo 4D"/>
      <sheetName val="Datos"/>
      <sheetName val="Hoja2"/>
    </sheetNames>
    <sheetDataSet>
      <sheetData sheetId="0"/>
      <sheetData sheetId="1"/>
      <sheetData sheetId="2"/>
      <sheetData sheetId="3"/>
      <sheetData sheetId="4"/>
      <sheetData sheetId="5">
        <row r="2">
          <cell r="X2" t="str">
            <v>Sí</v>
          </cell>
        </row>
        <row r="3">
          <cell r="X3" t="str">
            <v>No</v>
          </cell>
        </row>
      </sheetData>
      <sheetData sheetId="6"/>
      <sheetData sheetId="7"/>
      <sheetData sheetId="8"/>
      <sheetData sheetId="9">
        <row r="2">
          <cell r="M2" t="str">
            <v>Agua y Saneamiento</v>
          </cell>
        </row>
        <row r="3">
          <cell r="M3" t="str">
            <v>Educación</v>
          </cell>
        </row>
        <row r="4">
          <cell r="M4" t="str">
            <v>Otros Proyectos</v>
          </cell>
        </row>
        <row r="5">
          <cell r="M5" t="str">
            <v>Salud</v>
          </cell>
        </row>
        <row r="6">
          <cell r="M6" t="str">
            <v>Urbanización</v>
          </cell>
        </row>
        <row r="7">
          <cell r="M7" t="str">
            <v>Vivienda</v>
          </cell>
        </row>
        <row r="8">
          <cell r="M8" t="str">
            <v>Especial</v>
          </cell>
        </row>
        <row r="95">
          <cell r="B95" t="str">
            <v>Arrendamiento de vehículos para la verificación y seguimiento de las obras y acciones</v>
          </cell>
        </row>
        <row r="96">
          <cell r="B96" t="str">
            <v>Contratación de servicios de consultoría para la realización de estudios y evaluación de proyectos</v>
          </cell>
        </row>
        <row r="97">
          <cell r="B97" t="str">
            <v>Adquisición de material y equipo fotográfico para la verificación y seguimiento de las obras</v>
          </cell>
        </row>
        <row r="98">
          <cell r="B98" t="str">
            <v>Adquisición de equipo topográfico</v>
          </cell>
        </row>
        <row r="99">
          <cell r="B99" t="str">
            <v>Mantenimiento y reparación de vehículos para la verificación y el seguimiento de las obras realizadas</v>
          </cell>
        </row>
        <row r="102">
          <cell r="B102" t="str">
            <v>Instalación y habilitación de estaciones tecnológicas interactivas (kioscos digitales)</v>
          </cell>
        </row>
        <row r="103">
          <cell r="B103" t="str">
            <v>Acondicionamiento de espacios físicos</v>
          </cell>
        </row>
        <row r="104">
          <cell r="B104" t="str">
            <v>Actualización del catastro municipal, padrón de contribuyentes y/o tarifas</v>
          </cell>
        </row>
        <row r="105">
          <cell r="B105" t="str">
            <v>Adquisición de software y hardware</v>
          </cell>
        </row>
        <row r="106">
          <cell r="B106" t="str">
            <v>Creación de módulos de participación y consulta ciudadana para el seguimiento de los planes y programas de gobierno</v>
          </cell>
        </row>
        <row r="107">
          <cell r="B107" t="str">
            <v>Creación y actualización de la normatividad municipal y de las demarcaciones territoriales del distrito federal</v>
          </cell>
        </row>
        <row r="108">
          <cell r="B108" t="str">
            <v>Cursos de capacitación y actualización que fomenten la formación de los servidores públicos municipales (no incluye estudios universitarios y de posgrado)</v>
          </cell>
        </row>
        <row r="109">
          <cell r="B109" t="str">
            <v>Elaboración e implementación de un programa para el desarrollo institucional municipal</v>
          </cell>
        </row>
      </sheetData>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tamen"/>
      <sheetName val="Transparencia"/>
      <sheetName val="Evaluación de Normativa"/>
    </sheetNames>
    <sheetDataSet>
      <sheetData sheetId="0">
        <row r="6">
          <cell r="B6">
            <v>0</v>
          </cell>
          <cell r="C6" t="str">
            <v>OPINIÓN NEGATIVA</v>
          </cell>
        </row>
        <row r="7">
          <cell r="B7">
            <v>1</v>
          </cell>
          <cell r="C7" t="str">
            <v>OPINIÓN NEGATIVA</v>
          </cell>
        </row>
        <row r="8">
          <cell r="B8">
            <v>2</v>
          </cell>
          <cell r="C8" t="str">
            <v>OPINIÓN NEGATIVA</v>
          </cell>
        </row>
        <row r="9">
          <cell r="B9">
            <v>3</v>
          </cell>
          <cell r="C9" t="str">
            <v>OPINIÓN CON SALVEDAD</v>
          </cell>
        </row>
        <row r="10">
          <cell r="B10">
            <v>4</v>
          </cell>
          <cell r="C10" t="str">
            <v>OPINIÓN CON SALVEDAD</v>
          </cell>
        </row>
        <row r="11">
          <cell r="B11">
            <v>5</v>
          </cell>
          <cell r="C11" t="str">
            <v>OPINIÓN LIMPIA</v>
          </cell>
        </row>
        <row r="16">
          <cell r="B16">
            <v>0</v>
          </cell>
          <cell r="C16">
            <v>3</v>
          </cell>
        </row>
        <row r="17">
          <cell r="B17">
            <v>1E-3</v>
          </cell>
          <cell r="C17">
            <v>3</v>
          </cell>
        </row>
        <row r="18">
          <cell r="B18">
            <v>2E-3</v>
          </cell>
          <cell r="C18">
            <v>3</v>
          </cell>
        </row>
        <row r="19">
          <cell r="B19">
            <v>3.0000000000000001E-3</v>
          </cell>
          <cell r="C19">
            <v>3</v>
          </cell>
        </row>
        <row r="20">
          <cell r="B20">
            <v>4.0000000000000001E-3</v>
          </cell>
          <cell r="C20">
            <v>3</v>
          </cell>
        </row>
        <row r="21">
          <cell r="B21">
            <v>5.0000000000000001E-3</v>
          </cell>
          <cell r="C21">
            <v>3</v>
          </cell>
        </row>
        <row r="22">
          <cell r="B22">
            <v>6.0000000000000001E-3</v>
          </cell>
          <cell r="C22">
            <v>3</v>
          </cell>
        </row>
        <row r="23">
          <cell r="B23">
            <v>7.0000000000000001E-3</v>
          </cell>
          <cell r="C23">
            <v>3</v>
          </cell>
        </row>
        <row r="24">
          <cell r="B24">
            <v>8.0000000000000002E-3</v>
          </cell>
          <cell r="C24">
            <v>3</v>
          </cell>
        </row>
        <row r="25">
          <cell r="B25">
            <v>8.9999999999999993E-3</v>
          </cell>
          <cell r="C25">
            <v>3</v>
          </cell>
        </row>
        <row r="26">
          <cell r="B26">
            <v>0.01</v>
          </cell>
          <cell r="C26">
            <v>3</v>
          </cell>
        </row>
        <row r="27">
          <cell r="B27">
            <v>1.0999999999999999E-2</v>
          </cell>
          <cell r="C27">
            <v>3</v>
          </cell>
        </row>
        <row r="28">
          <cell r="B28">
            <v>1.2E-2</v>
          </cell>
          <cell r="C28">
            <v>3</v>
          </cell>
        </row>
        <row r="29">
          <cell r="B29">
            <v>1.2999999999999999E-2</v>
          </cell>
          <cell r="C29">
            <v>3</v>
          </cell>
        </row>
        <row r="30">
          <cell r="B30">
            <v>1.4E-2</v>
          </cell>
          <cell r="C30">
            <v>3</v>
          </cell>
        </row>
        <row r="31">
          <cell r="B31">
            <v>1.4999999999999999E-2</v>
          </cell>
          <cell r="C31">
            <v>3</v>
          </cell>
        </row>
        <row r="32">
          <cell r="B32">
            <v>1.6E-2</v>
          </cell>
          <cell r="C32">
            <v>3</v>
          </cell>
        </row>
        <row r="33">
          <cell r="B33">
            <v>1.7000000000000001E-2</v>
          </cell>
          <cell r="C33">
            <v>3</v>
          </cell>
        </row>
        <row r="34">
          <cell r="B34">
            <v>1.7999999999999999E-2</v>
          </cell>
          <cell r="C34">
            <v>3</v>
          </cell>
        </row>
        <row r="35">
          <cell r="B35">
            <v>1.9E-2</v>
          </cell>
          <cell r="C35">
            <v>3</v>
          </cell>
        </row>
        <row r="36">
          <cell r="B36">
            <v>0.02</v>
          </cell>
          <cell r="C36">
            <v>3</v>
          </cell>
        </row>
        <row r="37">
          <cell r="B37">
            <v>2.1000000000000001E-2</v>
          </cell>
          <cell r="C37">
            <v>3</v>
          </cell>
        </row>
        <row r="38">
          <cell r="B38">
            <v>2.1999999999999999E-2</v>
          </cell>
          <cell r="C38">
            <v>3</v>
          </cell>
        </row>
        <row r="39">
          <cell r="B39">
            <v>2.3E-2</v>
          </cell>
          <cell r="C39">
            <v>3</v>
          </cell>
        </row>
        <row r="40">
          <cell r="B40">
            <v>2.4E-2</v>
          </cell>
          <cell r="C40">
            <v>3</v>
          </cell>
        </row>
        <row r="41">
          <cell r="B41">
            <v>2.5000000000000001E-2</v>
          </cell>
          <cell r="C41">
            <v>3</v>
          </cell>
        </row>
        <row r="42">
          <cell r="B42">
            <v>2.5999999999999999E-2</v>
          </cell>
          <cell r="C42">
            <v>3</v>
          </cell>
        </row>
        <row r="43">
          <cell r="B43">
            <v>2.7E-2</v>
          </cell>
          <cell r="C43">
            <v>3</v>
          </cell>
        </row>
        <row r="44">
          <cell r="B44">
            <v>2.8000000000000001E-2</v>
          </cell>
          <cell r="C44">
            <v>3</v>
          </cell>
        </row>
        <row r="45">
          <cell r="B45">
            <v>2.9000000000000001E-2</v>
          </cell>
          <cell r="C45">
            <v>3</v>
          </cell>
        </row>
        <row r="46">
          <cell r="B46">
            <v>0.03</v>
          </cell>
          <cell r="C46">
            <v>3</v>
          </cell>
        </row>
        <row r="47">
          <cell r="B47">
            <v>3.1E-2</v>
          </cell>
          <cell r="C47">
            <v>3</v>
          </cell>
        </row>
        <row r="48">
          <cell r="B48">
            <v>3.2000000000000001E-2</v>
          </cell>
          <cell r="C48">
            <v>3</v>
          </cell>
        </row>
        <row r="49">
          <cell r="B49">
            <v>3.3000000000000002E-2</v>
          </cell>
          <cell r="C49">
            <v>3</v>
          </cell>
        </row>
        <row r="50">
          <cell r="B50">
            <v>3.4000000000000002E-2</v>
          </cell>
          <cell r="C50">
            <v>3</v>
          </cell>
        </row>
        <row r="51">
          <cell r="B51">
            <v>3.5000000000000003E-2</v>
          </cell>
          <cell r="C51">
            <v>3</v>
          </cell>
        </row>
        <row r="52">
          <cell r="B52">
            <v>3.5999999999999997E-2</v>
          </cell>
          <cell r="C52">
            <v>3</v>
          </cell>
        </row>
        <row r="53">
          <cell r="B53">
            <v>3.6999999999999998E-2</v>
          </cell>
          <cell r="C53">
            <v>3</v>
          </cell>
        </row>
        <row r="54">
          <cell r="B54">
            <v>3.7999999999999999E-2</v>
          </cell>
          <cell r="C54">
            <v>3</v>
          </cell>
        </row>
        <row r="55">
          <cell r="B55">
            <v>3.9E-2</v>
          </cell>
          <cell r="C55">
            <v>3</v>
          </cell>
        </row>
        <row r="56">
          <cell r="B56">
            <v>0.04</v>
          </cell>
          <cell r="C56">
            <v>3</v>
          </cell>
        </row>
        <row r="57">
          <cell r="B57">
            <v>4.1000000000000002E-2</v>
          </cell>
          <cell r="C57">
            <v>3</v>
          </cell>
        </row>
        <row r="58">
          <cell r="B58">
            <v>4.2000000000000003E-2</v>
          </cell>
          <cell r="C58">
            <v>3</v>
          </cell>
        </row>
        <row r="59">
          <cell r="B59">
            <v>4.2999999999999997E-2</v>
          </cell>
          <cell r="C59">
            <v>3</v>
          </cell>
        </row>
        <row r="60">
          <cell r="B60">
            <v>4.3999999999999997E-2</v>
          </cell>
          <cell r="C60">
            <v>3</v>
          </cell>
        </row>
        <row r="61">
          <cell r="B61">
            <v>4.4999999999999998E-2</v>
          </cell>
          <cell r="C61">
            <v>3</v>
          </cell>
        </row>
        <row r="62">
          <cell r="B62">
            <v>4.5999999999999999E-2</v>
          </cell>
          <cell r="C62">
            <v>3</v>
          </cell>
        </row>
        <row r="63">
          <cell r="B63">
            <v>4.7E-2</v>
          </cell>
          <cell r="C63">
            <v>3</v>
          </cell>
        </row>
        <row r="64">
          <cell r="B64">
            <v>4.8000000000000001E-2</v>
          </cell>
          <cell r="C64">
            <v>3</v>
          </cell>
        </row>
        <row r="65">
          <cell r="B65">
            <v>4.9000000000000002E-2</v>
          </cell>
          <cell r="C65">
            <v>3</v>
          </cell>
        </row>
        <row r="66">
          <cell r="B66">
            <v>0.05</v>
          </cell>
          <cell r="C66">
            <v>3</v>
          </cell>
        </row>
        <row r="67">
          <cell r="B67">
            <v>5.0999999999999997E-2</v>
          </cell>
          <cell r="C67">
            <v>2</v>
          </cell>
        </row>
        <row r="68">
          <cell r="B68">
            <v>5.1999999999999998E-2</v>
          </cell>
          <cell r="C68">
            <v>2</v>
          </cell>
        </row>
        <row r="69">
          <cell r="B69">
            <v>5.2999999999999999E-2</v>
          </cell>
          <cell r="C69">
            <v>2</v>
          </cell>
        </row>
        <row r="70">
          <cell r="B70">
            <v>5.3999999999999999E-2</v>
          </cell>
          <cell r="C70">
            <v>2</v>
          </cell>
        </row>
        <row r="71">
          <cell r="B71">
            <v>5.5E-2</v>
          </cell>
          <cell r="C71">
            <v>2</v>
          </cell>
        </row>
        <row r="72">
          <cell r="B72">
            <v>5.6000000000000001E-2</v>
          </cell>
          <cell r="C72">
            <v>2</v>
          </cell>
        </row>
        <row r="73">
          <cell r="B73">
            <v>5.7000000000000002E-2</v>
          </cell>
          <cell r="C73">
            <v>2</v>
          </cell>
        </row>
        <row r="74">
          <cell r="B74">
            <v>5.8000000000000003E-2</v>
          </cell>
          <cell r="C74">
            <v>2</v>
          </cell>
        </row>
        <row r="75">
          <cell r="B75">
            <v>5.8999999999999997E-2</v>
          </cell>
          <cell r="C75">
            <v>2</v>
          </cell>
        </row>
        <row r="76">
          <cell r="B76">
            <v>0.06</v>
          </cell>
          <cell r="C76">
            <v>2</v>
          </cell>
        </row>
        <row r="77">
          <cell r="B77">
            <v>6.0999999999999999E-2</v>
          </cell>
          <cell r="C77">
            <v>2</v>
          </cell>
        </row>
        <row r="78">
          <cell r="B78">
            <v>6.2E-2</v>
          </cell>
          <cell r="C78">
            <v>2</v>
          </cell>
        </row>
        <row r="79">
          <cell r="B79">
            <v>6.3E-2</v>
          </cell>
          <cell r="C79">
            <v>2</v>
          </cell>
        </row>
        <row r="80">
          <cell r="B80">
            <v>6.4000000000000001E-2</v>
          </cell>
          <cell r="C80">
            <v>2</v>
          </cell>
        </row>
        <row r="81">
          <cell r="B81">
            <v>6.5000000000000002E-2</v>
          </cell>
          <cell r="C81">
            <v>2</v>
          </cell>
        </row>
        <row r="82">
          <cell r="B82">
            <v>6.6000000000000003E-2</v>
          </cell>
          <cell r="C82">
            <v>2</v>
          </cell>
        </row>
        <row r="83">
          <cell r="B83">
            <v>6.7000000000000004E-2</v>
          </cell>
          <cell r="C83">
            <v>2</v>
          </cell>
        </row>
        <row r="84">
          <cell r="B84">
            <v>6.8000000000000005E-2</v>
          </cell>
          <cell r="C84">
            <v>2</v>
          </cell>
        </row>
        <row r="85">
          <cell r="B85">
            <v>6.9000000000000006E-2</v>
          </cell>
          <cell r="C85">
            <v>2</v>
          </cell>
        </row>
        <row r="86">
          <cell r="B86">
            <v>7.0000000000000007E-2</v>
          </cell>
          <cell r="C86">
            <v>2</v>
          </cell>
        </row>
        <row r="87">
          <cell r="B87">
            <v>7.0999999999999994E-2</v>
          </cell>
          <cell r="C87">
            <v>2</v>
          </cell>
        </row>
        <row r="88">
          <cell r="B88">
            <v>7.1999999999999995E-2</v>
          </cell>
          <cell r="C88">
            <v>2</v>
          </cell>
        </row>
        <row r="89">
          <cell r="B89">
            <v>7.2999999999999995E-2</v>
          </cell>
          <cell r="C89">
            <v>2</v>
          </cell>
        </row>
        <row r="90">
          <cell r="B90">
            <v>7.3999999999999996E-2</v>
          </cell>
          <cell r="C90">
            <v>2</v>
          </cell>
        </row>
        <row r="91">
          <cell r="B91">
            <v>7.4999999999999997E-2</v>
          </cell>
          <cell r="C91">
            <v>2</v>
          </cell>
        </row>
        <row r="92">
          <cell r="B92">
            <v>7.5999999999999998E-2</v>
          </cell>
          <cell r="C92">
            <v>2</v>
          </cell>
        </row>
        <row r="93">
          <cell r="B93">
            <v>7.6999999999999999E-2</v>
          </cell>
          <cell r="C93">
            <v>2</v>
          </cell>
        </row>
        <row r="94">
          <cell r="B94">
            <v>7.8E-2</v>
          </cell>
          <cell r="C94">
            <v>2</v>
          </cell>
        </row>
        <row r="95">
          <cell r="B95">
            <v>7.9000000000000001E-2</v>
          </cell>
          <cell r="C95">
            <v>2</v>
          </cell>
        </row>
        <row r="96">
          <cell r="B96">
            <v>0.08</v>
          </cell>
          <cell r="C96">
            <v>2</v>
          </cell>
        </row>
        <row r="97">
          <cell r="B97">
            <v>8.1000000000000003E-2</v>
          </cell>
          <cell r="C97">
            <v>2</v>
          </cell>
        </row>
        <row r="98">
          <cell r="B98">
            <v>8.2000000000000003E-2</v>
          </cell>
          <cell r="C98">
            <v>2</v>
          </cell>
        </row>
        <row r="99">
          <cell r="B99">
            <v>8.3000000000000004E-2</v>
          </cell>
          <cell r="C99">
            <v>2</v>
          </cell>
        </row>
        <row r="100">
          <cell r="B100">
            <v>8.4000000000000005E-2</v>
          </cell>
          <cell r="C100">
            <v>2</v>
          </cell>
        </row>
        <row r="101">
          <cell r="B101">
            <v>8.5000000000000006E-2</v>
          </cell>
          <cell r="C101">
            <v>2</v>
          </cell>
        </row>
        <row r="102">
          <cell r="B102">
            <v>8.5999999999999993E-2</v>
          </cell>
          <cell r="C102">
            <v>2</v>
          </cell>
        </row>
        <row r="103">
          <cell r="B103">
            <v>8.6999999999999994E-2</v>
          </cell>
          <cell r="C103">
            <v>2</v>
          </cell>
        </row>
        <row r="104">
          <cell r="B104">
            <v>8.7999999999999995E-2</v>
          </cell>
          <cell r="C104">
            <v>2</v>
          </cell>
        </row>
        <row r="105">
          <cell r="B105">
            <v>8.8999999999999996E-2</v>
          </cell>
          <cell r="C105">
            <v>2</v>
          </cell>
        </row>
        <row r="106">
          <cell r="B106">
            <v>0.09</v>
          </cell>
          <cell r="C106">
            <v>2</v>
          </cell>
        </row>
        <row r="107">
          <cell r="B107">
            <v>9.0999999999999998E-2</v>
          </cell>
          <cell r="C107">
            <v>2</v>
          </cell>
        </row>
        <row r="108">
          <cell r="B108">
            <v>9.1999999999999998E-2</v>
          </cell>
          <cell r="C108">
            <v>2</v>
          </cell>
        </row>
        <row r="109">
          <cell r="B109">
            <v>9.2999999999999999E-2</v>
          </cell>
          <cell r="C109">
            <v>2</v>
          </cell>
        </row>
        <row r="110">
          <cell r="B110">
            <v>9.4E-2</v>
          </cell>
          <cell r="C110">
            <v>2</v>
          </cell>
        </row>
        <row r="111">
          <cell r="B111">
            <v>9.5000000000000001E-2</v>
          </cell>
          <cell r="C111">
            <v>2</v>
          </cell>
        </row>
        <row r="112">
          <cell r="B112">
            <v>9.6000000000000002E-2</v>
          </cell>
          <cell r="C112">
            <v>2</v>
          </cell>
        </row>
        <row r="113">
          <cell r="B113">
            <v>9.7000000000000003E-2</v>
          </cell>
          <cell r="C113">
            <v>2</v>
          </cell>
        </row>
        <row r="114">
          <cell r="B114">
            <v>9.8000000000000004E-2</v>
          </cell>
          <cell r="C114">
            <v>2</v>
          </cell>
        </row>
        <row r="115">
          <cell r="B115">
            <v>9.9000000000000005E-2</v>
          </cell>
          <cell r="C115">
            <v>2</v>
          </cell>
        </row>
        <row r="116">
          <cell r="B116">
            <v>0.1</v>
          </cell>
          <cell r="C116">
            <v>2</v>
          </cell>
        </row>
        <row r="117">
          <cell r="B117">
            <v>0.10100000000000001</v>
          </cell>
          <cell r="C117">
            <v>1</v>
          </cell>
        </row>
        <row r="118">
          <cell r="B118">
            <v>0.10199999999999999</v>
          </cell>
          <cell r="C118">
            <v>1</v>
          </cell>
        </row>
        <row r="119">
          <cell r="B119">
            <v>0.10299999999999999</v>
          </cell>
          <cell r="C119">
            <v>1</v>
          </cell>
        </row>
        <row r="120">
          <cell r="B120">
            <v>0.104</v>
          </cell>
          <cell r="C120">
            <v>1</v>
          </cell>
        </row>
        <row r="121">
          <cell r="B121">
            <v>0.105</v>
          </cell>
          <cell r="C121">
            <v>1</v>
          </cell>
        </row>
        <row r="122">
          <cell r="B122">
            <v>0.106</v>
          </cell>
          <cell r="C122">
            <v>1</v>
          </cell>
        </row>
        <row r="123">
          <cell r="B123">
            <v>0.107</v>
          </cell>
          <cell r="C123">
            <v>1</v>
          </cell>
        </row>
        <row r="124">
          <cell r="B124">
            <v>0.108</v>
          </cell>
          <cell r="C124">
            <v>1</v>
          </cell>
        </row>
        <row r="125">
          <cell r="B125">
            <v>0.109</v>
          </cell>
          <cell r="C125">
            <v>1</v>
          </cell>
        </row>
        <row r="126">
          <cell r="B126">
            <v>0.11</v>
          </cell>
          <cell r="C126">
            <v>1</v>
          </cell>
        </row>
        <row r="127">
          <cell r="B127">
            <v>0.111</v>
          </cell>
          <cell r="C127">
            <v>1</v>
          </cell>
        </row>
        <row r="128">
          <cell r="B128">
            <v>0.112</v>
          </cell>
          <cell r="C128">
            <v>1</v>
          </cell>
        </row>
        <row r="129">
          <cell r="B129">
            <v>0.113</v>
          </cell>
          <cell r="C129">
            <v>1</v>
          </cell>
        </row>
        <row r="130">
          <cell r="B130">
            <v>0.114</v>
          </cell>
          <cell r="C130">
            <v>1</v>
          </cell>
        </row>
        <row r="131">
          <cell r="B131">
            <v>0.115</v>
          </cell>
          <cell r="C131">
            <v>1</v>
          </cell>
        </row>
        <row r="132">
          <cell r="B132">
            <v>0.11600000000000001</v>
          </cell>
          <cell r="C132">
            <v>1</v>
          </cell>
        </row>
        <row r="133">
          <cell r="B133">
            <v>0.11700000000000001</v>
          </cell>
          <cell r="C133">
            <v>1</v>
          </cell>
        </row>
        <row r="134">
          <cell r="B134">
            <v>0.11799999999999999</v>
          </cell>
          <cell r="C134">
            <v>1</v>
          </cell>
        </row>
        <row r="135">
          <cell r="B135">
            <v>0.11899999999999999</v>
          </cell>
          <cell r="C135">
            <v>1</v>
          </cell>
        </row>
        <row r="136">
          <cell r="B136">
            <v>0.12</v>
          </cell>
          <cell r="C136">
            <v>1</v>
          </cell>
        </row>
        <row r="137">
          <cell r="B137">
            <v>0.121</v>
          </cell>
          <cell r="C137">
            <v>1</v>
          </cell>
        </row>
        <row r="138">
          <cell r="B138">
            <v>0.122</v>
          </cell>
          <cell r="C138">
            <v>1</v>
          </cell>
        </row>
        <row r="139">
          <cell r="B139">
            <v>0.123</v>
          </cell>
          <cell r="C139">
            <v>1</v>
          </cell>
        </row>
        <row r="140">
          <cell r="B140">
            <v>0.124</v>
          </cell>
          <cell r="C140">
            <v>1</v>
          </cell>
        </row>
        <row r="141">
          <cell r="B141">
            <v>0.125</v>
          </cell>
          <cell r="C141">
            <v>1</v>
          </cell>
        </row>
        <row r="142">
          <cell r="B142">
            <v>0.126</v>
          </cell>
          <cell r="C142">
            <v>1</v>
          </cell>
        </row>
        <row r="143">
          <cell r="B143">
            <v>0.127</v>
          </cell>
          <cell r="C143">
            <v>1</v>
          </cell>
        </row>
        <row r="144">
          <cell r="B144">
            <v>0.128</v>
          </cell>
          <cell r="C144">
            <v>1</v>
          </cell>
        </row>
        <row r="145">
          <cell r="B145">
            <v>0.129</v>
          </cell>
          <cell r="C145">
            <v>1</v>
          </cell>
        </row>
        <row r="146">
          <cell r="B146">
            <v>0.13</v>
          </cell>
          <cell r="C146">
            <v>1</v>
          </cell>
        </row>
        <row r="147">
          <cell r="B147">
            <v>0.13100000000000001</v>
          </cell>
          <cell r="C147">
            <v>1</v>
          </cell>
        </row>
        <row r="148">
          <cell r="B148">
            <v>0.13200000000000001</v>
          </cell>
          <cell r="C148">
            <v>1</v>
          </cell>
        </row>
        <row r="149">
          <cell r="B149">
            <v>0.13300000000000001</v>
          </cell>
          <cell r="C149">
            <v>1</v>
          </cell>
        </row>
        <row r="150">
          <cell r="B150">
            <v>0.13400000000000001</v>
          </cell>
          <cell r="C150">
            <v>1</v>
          </cell>
        </row>
        <row r="151">
          <cell r="B151">
            <v>0.13500000000000001</v>
          </cell>
          <cell r="C151">
            <v>1</v>
          </cell>
        </row>
        <row r="152">
          <cell r="B152">
            <v>0.13600000000000001</v>
          </cell>
          <cell r="C152">
            <v>1</v>
          </cell>
        </row>
        <row r="153">
          <cell r="B153">
            <v>0.13700000000000001</v>
          </cell>
          <cell r="C153">
            <v>1</v>
          </cell>
        </row>
        <row r="154">
          <cell r="B154">
            <v>0.13800000000000001</v>
          </cell>
          <cell r="C154">
            <v>1</v>
          </cell>
        </row>
        <row r="155">
          <cell r="B155">
            <v>0.13900000000000001</v>
          </cell>
          <cell r="C155">
            <v>1</v>
          </cell>
        </row>
        <row r="156">
          <cell r="B156">
            <v>0.14000000000000001</v>
          </cell>
          <cell r="C156">
            <v>1</v>
          </cell>
        </row>
        <row r="157">
          <cell r="B157">
            <v>0.14099999999999999</v>
          </cell>
          <cell r="C157">
            <v>1</v>
          </cell>
        </row>
        <row r="158">
          <cell r="B158">
            <v>0.14199999999999999</v>
          </cell>
          <cell r="C158">
            <v>1</v>
          </cell>
        </row>
        <row r="159">
          <cell r="B159">
            <v>0.14299999999999999</v>
          </cell>
          <cell r="C159">
            <v>1</v>
          </cell>
        </row>
        <row r="160">
          <cell r="B160">
            <v>0.14399999999999999</v>
          </cell>
          <cell r="C160">
            <v>1</v>
          </cell>
        </row>
        <row r="161">
          <cell r="B161">
            <v>0.14499999999999999</v>
          </cell>
          <cell r="C161">
            <v>1</v>
          </cell>
        </row>
        <row r="162">
          <cell r="B162">
            <v>0.14599999999999999</v>
          </cell>
          <cell r="C162">
            <v>1</v>
          </cell>
        </row>
        <row r="163">
          <cell r="B163">
            <v>0.14699999999999999</v>
          </cell>
          <cell r="C163">
            <v>1</v>
          </cell>
        </row>
        <row r="164">
          <cell r="B164">
            <v>0.14799999999999999</v>
          </cell>
          <cell r="C164">
            <v>1</v>
          </cell>
        </row>
        <row r="165">
          <cell r="B165">
            <v>0.14899999999999999</v>
          </cell>
          <cell r="C165">
            <v>1</v>
          </cell>
        </row>
        <row r="166">
          <cell r="B166">
            <v>0.15</v>
          </cell>
          <cell r="C166">
            <v>1</v>
          </cell>
        </row>
        <row r="167">
          <cell r="B167">
            <v>0.151</v>
          </cell>
          <cell r="C167">
            <v>0</v>
          </cell>
        </row>
        <row r="168">
          <cell r="B168">
            <v>0.152</v>
          </cell>
          <cell r="C168">
            <v>0</v>
          </cell>
        </row>
        <row r="169">
          <cell r="B169">
            <v>0.153</v>
          </cell>
          <cell r="C169">
            <v>0</v>
          </cell>
        </row>
        <row r="170">
          <cell r="B170">
            <v>0.154</v>
          </cell>
          <cell r="C170">
            <v>0</v>
          </cell>
        </row>
        <row r="171">
          <cell r="B171">
            <v>0.155</v>
          </cell>
          <cell r="C171">
            <v>0</v>
          </cell>
        </row>
        <row r="172">
          <cell r="B172">
            <v>0.156</v>
          </cell>
          <cell r="C172">
            <v>0</v>
          </cell>
        </row>
        <row r="173">
          <cell r="B173">
            <v>0.157</v>
          </cell>
          <cell r="C173">
            <v>0</v>
          </cell>
        </row>
        <row r="174">
          <cell r="B174">
            <v>0.158</v>
          </cell>
          <cell r="C174">
            <v>0</v>
          </cell>
        </row>
        <row r="175">
          <cell r="B175">
            <v>0.159</v>
          </cell>
          <cell r="C175">
            <v>0</v>
          </cell>
        </row>
        <row r="176">
          <cell r="B176">
            <v>0.16</v>
          </cell>
          <cell r="C176">
            <v>0</v>
          </cell>
        </row>
        <row r="177">
          <cell r="B177">
            <v>0.161</v>
          </cell>
          <cell r="C177">
            <v>0</v>
          </cell>
        </row>
        <row r="178">
          <cell r="B178">
            <v>0.16200000000000001</v>
          </cell>
          <cell r="C178">
            <v>0</v>
          </cell>
        </row>
        <row r="179">
          <cell r="B179">
            <v>0.16300000000000001</v>
          </cell>
          <cell r="C179">
            <v>0</v>
          </cell>
        </row>
        <row r="180">
          <cell r="B180">
            <v>0.16400000000000001</v>
          </cell>
          <cell r="C180">
            <v>0</v>
          </cell>
        </row>
        <row r="181">
          <cell r="B181">
            <v>0.16500000000000001</v>
          </cell>
          <cell r="C181">
            <v>0</v>
          </cell>
        </row>
        <row r="182">
          <cell r="B182">
            <v>0.16600000000000001</v>
          </cell>
          <cell r="C182">
            <v>0</v>
          </cell>
        </row>
        <row r="183">
          <cell r="B183">
            <v>0.16700000000000001</v>
          </cell>
          <cell r="C183">
            <v>0</v>
          </cell>
        </row>
        <row r="184">
          <cell r="B184">
            <v>0.16800000000000001</v>
          </cell>
          <cell r="C184">
            <v>0</v>
          </cell>
        </row>
        <row r="185">
          <cell r="B185">
            <v>0.16900000000000001</v>
          </cell>
          <cell r="C185">
            <v>0</v>
          </cell>
        </row>
        <row r="186">
          <cell r="B186">
            <v>0.17</v>
          </cell>
          <cell r="C186">
            <v>0</v>
          </cell>
        </row>
        <row r="187">
          <cell r="B187">
            <v>0.17100000000000001</v>
          </cell>
          <cell r="C187">
            <v>0</v>
          </cell>
        </row>
        <row r="188">
          <cell r="B188">
            <v>0.17199999999999999</v>
          </cell>
          <cell r="C188">
            <v>0</v>
          </cell>
        </row>
        <row r="189">
          <cell r="B189">
            <v>0.17299999999999999</v>
          </cell>
          <cell r="C189">
            <v>0</v>
          </cell>
        </row>
        <row r="190">
          <cell r="B190">
            <v>0.17399999999999999</v>
          </cell>
          <cell r="C190">
            <v>0</v>
          </cell>
        </row>
        <row r="191">
          <cell r="B191">
            <v>0.17499999999999999</v>
          </cell>
          <cell r="C191">
            <v>0</v>
          </cell>
        </row>
        <row r="192">
          <cell r="B192">
            <v>0.17599999999999999</v>
          </cell>
          <cell r="C192">
            <v>0</v>
          </cell>
        </row>
        <row r="193">
          <cell r="B193">
            <v>0.17699999999999999</v>
          </cell>
          <cell r="C193">
            <v>0</v>
          </cell>
        </row>
        <row r="194">
          <cell r="B194">
            <v>0.17799999999999999</v>
          </cell>
          <cell r="C194">
            <v>0</v>
          </cell>
        </row>
        <row r="195">
          <cell r="B195">
            <v>0.17899999999999999</v>
          </cell>
          <cell r="C195">
            <v>0</v>
          </cell>
        </row>
        <row r="196">
          <cell r="B196">
            <v>0.18</v>
          </cell>
          <cell r="C196">
            <v>0</v>
          </cell>
        </row>
        <row r="197">
          <cell r="B197">
            <v>0.18099999999999999</v>
          </cell>
          <cell r="C197">
            <v>0</v>
          </cell>
        </row>
        <row r="198">
          <cell r="B198">
            <v>0.182</v>
          </cell>
          <cell r="C198">
            <v>0</v>
          </cell>
        </row>
        <row r="199">
          <cell r="B199">
            <v>0.183</v>
          </cell>
          <cell r="C199">
            <v>0</v>
          </cell>
        </row>
        <row r="200">
          <cell r="B200">
            <v>0.184</v>
          </cell>
          <cell r="C200">
            <v>0</v>
          </cell>
        </row>
        <row r="201">
          <cell r="B201">
            <v>0.185</v>
          </cell>
          <cell r="C201">
            <v>0</v>
          </cell>
        </row>
        <row r="202">
          <cell r="B202">
            <v>0.186</v>
          </cell>
          <cell r="C202">
            <v>0</v>
          </cell>
        </row>
        <row r="203">
          <cell r="B203">
            <v>0.187</v>
          </cell>
          <cell r="C203">
            <v>0</v>
          </cell>
        </row>
        <row r="204">
          <cell r="B204">
            <v>0.188</v>
          </cell>
          <cell r="C204">
            <v>0</v>
          </cell>
        </row>
        <row r="205">
          <cell r="B205">
            <v>0.189</v>
          </cell>
          <cell r="C205">
            <v>0</v>
          </cell>
        </row>
        <row r="206">
          <cell r="B206">
            <v>0.19</v>
          </cell>
          <cell r="C206">
            <v>0</v>
          </cell>
        </row>
        <row r="207">
          <cell r="B207">
            <v>0.191</v>
          </cell>
          <cell r="C207">
            <v>0</v>
          </cell>
        </row>
        <row r="208">
          <cell r="B208">
            <v>0.192</v>
          </cell>
          <cell r="C208">
            <v>0</v>
          </cell>
        </row>
        <row r="209">
          <cell r="B209">
            <v>0.193</v>
          </cell>
          <cell r="C209">
            <v>0</v>
          </cell>
        </row>
        <row r="210">
          <cell r="B210">
            <v>0.19400000000000001</v>
          </cell>
          <cell r="C210">
            <v>0</v>
          </cell>
        </row>
        <row r="211">
          <cell r="B211">
            <v>0.19500000000000001</v>
          </cell>
          <cell r="C211">
            <v>0</v>
          </cell>
        </row>
        <row r="212">
          <cell r="B212">
            <v>0.19600000000000001</v>
          </cell>
          <cell r="C212">
            <v>0</v>
          </cell>
        </row>
        <row r="213">
          <cell r="B213">
            <v>0.19700000000000001</v>
          </cell>
          <cell r="C213">
            <v>0</v>
          </cell>
        </row>
        <row r="214">
          <cell r="B214">
            <v>0.19800000000000001</v>
          </cell>
          <cell r="C214">
            <v>0</v>
          </cell>
        </row>
        <row r="215">
          <cell r="B215">
            <v>0.19900000000000001</v>
          </cell>
          <cell r="C215">
            <v>0</v>
          </cell>
        </row>
        <row r="216">
          <cell r="B216">
            <v>0.2</v>
          </cell>
          <cell r="C216">
            <v>0</v>
          </cell>
        </row>
        <row r="217">
          <cell r="B217">
            <v>0.20100000000000001</v>
          </cell>
          <cell r="C217">
            <v>0</v>
          </cell>
        </row>
        <row r="218">
          <cell r="B218">
            <v>0.20200000000000001</v>
          </cell>
          <cell r="C218">
            <v>0</v>
          </cell>
        </row>
        <row r="219">
          <cell r="B219">
            <v>0.20300000000000001</v>
          </cell>
          <cell r="C219">
            <v>0</v>
          </cell>
        </row>
        <row r="220">
          <cell r="B220">
            <v>0.20399999999999999</v>
          </cell>
          <cell r="C220">
            <v>0</v>
          </cell>
        </row>
        <row r="221">
          <cell r="B221">
            <v>0.20499999999999999</v>
          </cell>
          <cell r="C221">
            <v>0</v>
          </cell>
        </row>
        <row r="222">
          <cell r="B222">
            <v>0.20599999999999999</v>
          </cell>
          <cell r="C222">
            <v>0</v>
          </cell>
        </row>
        <row r="223">
          <cell r="B223">
            <v>0.20699999999999999</v>
          </cell>
          <cell r="C223">
            <v>0</v>
          </cell>
        </row>
        <row r="224">
          <cell r="B224">
            <v>0.20799999999999999</v>
          </cell>
          <cell r="C224">
            <v>0</v>
          </cell>
        </row>
        <row r="225">
          <cell r="B225">
            <v>0.20899999999999999</v>
          </cell>
          <cell r="C225">
            <v>0</v>
          </cell>
        </row>
        <row r="226">
          <cell r="B226">
            <v>0.21</v>
          </cell>
          <cell r="C226">
            <v>0</v>
          </cell>
        </row>
        <row r="227">
          <cell r="B227">
            <v>0.21099999999999999</v>
          </cell>
          <cell r="C227">
            <v>0</v>
          </cell>
        </row>
        <row r="228">
          <cell r="B228">
            <v>0.21199999999999999</v>
          </cell>
          <cell r="C228">
            <v>0</v>
          </cell>
        </row>
        <row r="229">
          <cell r="B229">
            <v>0.21299999999999999</v>
          </cell>
          <cell r="C229">
            <v>0</v>
          </cell>
        </row>
        <row r="230">
          <cell r="B230">
            <v>0.214</v>
          </cell>
          <cell r="C230">
            <v>0</v>
          </cell>
        </row>
        <row r="231">
          <cell r="B231">
            <v>0.215</v>
          </cell>
          <cell r="C231">
            <v>0</v>
          </cell>
        </row>
        <row r="232">
          <cell r="B232">
            <v>0.216</v>
          </cell>
          <cell r="C232">
            <v>0</v>
          </cell>
        </row>
        <row r="233">
          <cell r="B233">
            <v>0.217</v>
          </cell>
          <cell r="C233">
            <v>0</v>
          </cell>
        </row>
        <row r="234">
          <cell r="B234">
            <v>0.218</v>
          </cell>
          <cell r="C234">
            <v>0</v>
          </cell>
        </row>
        <row r="235">
          <cell r="B235">
            <v>0.219</v>
          </cell>
          <cell r="C235">
            <v>0</v>
          </cell>
        </row>
        <row r="236">
          <cell r="B236">
            <v>0.22</v>
          </cell>
          <cell r="C236">
            <v>0</v>
          </cell>
        </row>
        <row r="237">
          <cell r="B237">
            <v>0.221</v>
          </cell>
          <cell r="C237">
            <v>0</v>
          </cell>
        </row>
        <row r="238">
          <cell r="B238">
            <v>0.222</v>
          </cell>
          <cell r="C238">
            <v>0</v>
          </cell>
        </row>
        <row r="239">
          <cell r="B239">
            <v>0.223</v>
          </cell>
          <cell r="C239">
            <v>0</v>
          </cell>
        </row>
        <row r="240">
          <cell r="B240">
            <v>0.224</v>
          </cell>
          <cell r="C240">
            <v>0</v>
          </cell>
        </row>
        <row r="241">
          <cell r="B241">
            <v>0.22500000000000001</v>
          </cell>
          <cell r="C241">
            <v>0</v>
          </cell>
        </row>
        <row r="242">
          <cell r="B242">
            <v>0.22600000000000001</v>
          </cell>
          <cell r="C242">
            <v>0</v>
          </cell>
        </row>
        <row r="243">
          <cell r="B243">
            <v>0.22700000000000001</v>
          </cell>
          <cell r="C243">
            <v>0</v>
          </cell>
        </row>
        <row r="244">
          <cell r="B244">
            <v>0.22800000000000001</v>
          </cell>
          <cell r="C244">
            <v>0</v>
          </cell>
        </row>
        <row r="245">
          <cell r="B245">
            <v>0.22900000000000001</v>
          </cell>
          <cell r="C245">
            <v>0</v>
          </cell>
        </row>
        <row r="246">
          <cell r="B246">
            <v>0.23</v>
          </cell>
          <cell r="C246">
            <v>0</v>
          </cell>
        </row>
        <row r="247">
          <cell r="B247">
            <v>0.23100000000000001</v>
          </cell>
          <cell r="C247">
            <v>0</v>
          </cell>
        </row>
        <row r="248">
          <cell r="B248">
            <v>0.23200000000000001</v>
          </cell>
          <cell r="C248">
            <v>0</v>
          </cell>
        </row>
        <row r="249">
          <cell r="B249">
            <v>0.23300000000000001</v>
          </cell>
          <cell r="C249">
            <v>0</v>
          </cell>
        </row>
        <row r="250">
          <cell r="B250">
            <v>0.23400000000000001</v>
          </cell>
          <cell r="C250">
            <v>0</v>
          </cell>
        </row>
        <row r="251">
          <cell r="B251">
            <v>0.23499999999999999</v>
          </cell>
          <cell r="C251">
            <v>0</v>
          </cell>
        </row>
        <row r="252">
          <cell r="B252">
            <v>0.23599999999999999</v>
          </cell>
          <cell r="C252">
            <v>0</v>
          </cell>
        </row>
        <row r="253">
          <cell r="B253">
            <v>0.23699999999999999</v>
          </cell>
          <cell r="C253">
            <v>0</v>
          </cell>
        </row>
        <row r="254">
          <cell r="B254">
            <v>0.23799999999999999</v>
          </cell>
          <cell r="C254">
            <v>0</v>
          </cell>
        </row>
        <row r="255">
          <cell r="B255">
            <v>0.23899999999999999</v>
          </cell>
          <cell r="C255">
            <v>0</v>
          </cell>
        </row>
        <row r="256">
          <cell r="B256">
            <v>0.24</v>
          </cell>
          <cell r="C256">
            <v>0</v>
          </cell>
        </row>
        <row r="257">
          <cell r="B257">
            <v>0.24099999999999999</v>
          </cell>
          <cell r="C257">
            <v>0</v>
          </cell>
        </row>
        <row r="258">
          <cell r="B258">
            <v>0.24199999999999999</v>
          </cell>
          <cell r="C258">
            <v>0</v>
          </cell>
        </row>
        <row r="259">
          <cell r="B259">
            <v>0.24299999999999999</v>
          </cell>
          <cell r="C259">
            <v>0</v>
          </cell>
        </row>
        <row r="260">
          <cell r="B260">
            <v>0.24399999999999999</v>
          </cell>
          <cell r="C260">
            <v>0</v>
          </cell>
        </row>
        <row r="261">
          <cell r="B261">
            <v>0.245</v>
          </cell>
          <cell r="C261">
            <v>0</v>
          </cell>
        </row>
        <row r="262">
          <cell r="B262">
            <v>0.246</v>
          </cell>
          <cell r="C262">
            <v>0</v>
          </cell>
        </row>
        <row r="263">
          <cell r="B263">
            <v>0.247</v>
          </cell>
          <cell r="C263">
            <v>0</v>
          </cell>
        </row>
        <row r="264">
          <cell r="B264">
            <v>0.248</v>
          </cell>
          <cell r="C264">
            <v>0</v>
          </cell>
        </row>
        <row r="265">
          <cell r="B265">
            <v>0.249</v>
          </cell>
          <cell r="C265">
            <v>0</v>
          </cell>
        </row>
        <row r="266">
          <cell r="B266">
            <v>0.25</v>
          </cell>
          <cell r="C266">
            <v>0</v>
          </cell>
        </row>
        <row r="267">
          <cell r="B267">
            <v>0.251</v>
          </cell>
          <cell r="C267">
            <v>0</v>
          </cell>
        </row>
        <row r="268">
          <cell r="B268">
            <v>0.252</v>
          </cell>
          <cell r="C268">
            <v>0</v>
          </cell>
        </row>
        <row r="269">
          <cell r="B269">
            <v>0.253</v>
          </cell>
          <cell r="C269">
            <v>0</v>
          </cell>
        </row>
        <row r="270">
          <cell r="B270">
            <v>0.254</v>
          </cell>
          <cell r="C270">
            <v>0</v>
          </cell>
        </row>
        <row r="271">
          <cell r="B271">
            <v>0.255</v>
          </cell>
          <cell r="C271">
            <v>0</v>
          </cell>
        </row>
        <row r="272">
          <cell r="B272">
            <v>0.25600000000000001</v>
          </cell>
          <cell r="C272">
            <v>0</v>
          </cell>
        </row>
        <row r="273">
          <cell r="B273">
            <v>0.25700000000000001</v>
          </cell>
          <cell r="C273">
            <v>0</v>
          </cell>
        </row>
        <row r="274">
          <cell r="B274">
            <v>0.25800000000000001</v>
          </cell>
          <cell r="C274">
            <v>0</v>
          </cell>
        </row>
        <row r="275">
          <cell r="B275">
            <v>0.25900000000000001</v>
          </cell>
          <cell r="C275">
            <v>0</v>
          </cell>
        </row>
        <row r="276">
          <cell r="B276">
            <v>0.26</v>
          </cell>
          <cell r="C276">
            <v>0</v>
          </cell>
        </row>
        <row r="277">
          <cell r="B277">
            <v>0.26100000000000001</v>
          </cell>
          <cell r="C277">
            <v>0</v>
          </cell>
        </row>
        <row r="278">
          <cell r="B278">
            <v>0.26200000000000001</v>
          </cell>
          <cell r="C278">
            <v>0</v>
          </cell>
        </row>
        <row r="279">
          <cell r="B279">
            <v>0.26300000000000001</v>
          </cell>
          <cell r="C279">
            <v>0</v>
          </cell>
        </row>
        <row r="280">
          <cell r="B280">
            <v>0.26400000000000001</v>
          </cell>
          <cell r="C280">
            <v>0</v>
          </cell>
        </row>
        <row r="281">
          <cell r="B281">
            <v>0.26500000000000001</v>
          </cell>
          <cell r="C281">
            <v>0</v>
          </cell>
        </row>
        <row r="282">
          <cell r="B282">
            <v>0.26600000000000001</v>
          </cell>
          <cell r="C282">
            <v>0</v>
          </cell>
        </row>
        <row r="283">
          <cell r="B283">
            <v>0.26700000000000002</v>
          </cell>
          <cell r="C283">
            <v>0</v>
          </cell>
        </row>
        <row r="284">
          <cell r="B284">
            <v>0.26800000000000002</v>
          </cell>
          <cell r="C284">
            <v>0</v>
          </cell>
        </row>
        <row r="285">
          <cell r="B285">
            <v>0.26900000000000002</v>
          </cell>
          <cell r="C285">
            <v>0</v>
          </cell>
        </row>
        <row r="286">
          <cell r="B286">
            <v>0.27</v>
          </cell>
          <cell r="C286">
            <v>0</v>
          </cell>
        </row>
        <row r="287">
          <cell r="B287">
            <v>0.27100000000000002</v>
          </cell>
          <cell r="C287">
            <v>0</v>
          </cell>
        </row>
        <row r="288">
          <cell r="B288">
            <v>0.27200000000000002</v>
          </cell>
          <cell r="C288">
            <v>0</v>
          </cell>
        </row>
        <row r="289">
          <cell r="B289">
            <v>0.27300000000000002</v>
          </cell>
          <cell r="C289">
            <v>0</v>
          </cell>
        </row>
        <row r="290">
          <cell r="B290">
            <v>0.27400000000000002</v>
          </cell>
          <cell r="C290">
            <v>0</v>
          </cell>
        </row>
        <row r="291">
          <cell r="B291">
            <v>0.27500000000000002</v>
          </cell>
          <cell r="C291">
            <v>0</v>
          </cell>
        </row>
        <row r="292">
          <cell r="B292">
            <v>0.27600000000000002</v>
          </cell>
          <cell r="C292">
            <v>0</v>
          </cell>
        </row>
        <row r="293">
          <cell r="B293">
            <v>0.27700000000000002</v>
          </cell>
          <cell r="C293">
            <v>0</v>
          </cell>
        </row>
        <row r="294">
          <cell r="B294">
            <v>0.27800000000000002</v>
          </cell>
          <cell r="C294">
            <v>0</v>
          </cell>
        </row>
        <row r="295">
          <cell r="B295">
            <v>0.27900000000000003</v>
          </cell>
          <cell r="C295">
            <v>0</v>
          </cell>
        </row>
        <row r="296">
          <cell r="B296">
            <v>0.28000000000000003</v>
          </cell>
          <cell r="C296">
            <v>0</v>
          </cell>
        </row>
        <row r="297">
          <cell r="B297">
            <v>0.28100000000000003</v>
          </cell>
          <cell r="C297">
            <v>0</v>
          </cell>
        </row>
        <row r="298">
          <cell r="B298">
            <v>0.28199999999999997</v>
          </cell>
          <cell r="C298">
            <v>0</v>
          </cell>
        </row>
        <row r="299">
          <cell r="B299">
            <v>0.28299999999999997</v>
          </cell>
          <cell r="C299">
            <v>0</v>
          </cell>
        </row>
        <row r="300">
          <cell r="B300">
            <v>0.28399999999999997</v>
          </cell>
          <cell r="C300">
            <v>0</v>
          </cell>
        </row>
        <row r="301">
          <cell r="B301">
            <v>0.28499999999999998</v>
          </cell>
          <cell r="C301">
            <v>0</v>
          </cell>
        </row>
        <row r="302">
          <cell r="B302">
            <v>0.28599999999999998</v>
          </cell>
          <cell r="C302">
            <v>0</v>
          </cell>
        </row>
        <row r="303">
          <cell r="B303">
            <v>0.28699999999999998</v>
          </cell>
          <cell r="C303">
            <v>0</v>
          </cell>
        </row>
        <row r="304">
          <cell r="B304">
            <v>0.28799999999999998</v>
          </cell>
          <cell r="C304">
            <v>0</v>
          </cell>
        </row>
        <row r="305">
          <cell r="B305">
            <v>0.28899999999999998</v>
          </cell>
          <cell r="C305">
            <v>0</v>
          </cell>
        </row>
        <row r="306">
          <cell r="B306">
            <v>0.28999999999999998</v>
          </cell>
          <cell r="C306">
            <v>0</v>
          </cell>
        </row>
        <row r="307">
          <cell r="B307">
            <v>0.29099999999999998</v>
          </cell>
          <cell r="C307">
            <v>0</v>
          </cell>
        </row>
        <row r="308">
          <cell r="B308">
            <v>0.29199999999999998</v>
          </cell>
          <cell r="C308">
            <v>0</v>
          </cell>
        </row>
        <row r="309">
          <cell r="B309">
            <v>0.29299999999999998</v>
          </cell>
          <cell r="C309">
            <v>0</v>
          </cell>
        </row>
        <row r="310">
          <cell r="B310">
            <v>0.29399999999999998</v>
          </cell>
          <cell r="C310">
            <v>0</v>
          </cell>
        </row>
        <row r="311">
          <cell r="B311">
            <v>0.29499999999999998</v>
          </cell>
          <cell r="C311">
            <v>0</v>
          </cell>
        </row>
        <row r="312">
          <cell r="B312">
            <v>0.29599999999999999</v>
          </cell>
          <cell r="C312">
            <v>0</v>
          </cell>
        </row>
        <row r="313">
          <cell r="B313">
            <v>0.29699999999999999</v>
          </cell>
          <cell r="C313">
            <v>0</v>
          </cell>
        </row>
        <row r="314">
          <cell r="B314">
            <v>0.29799999999999999</v>
          </cell>
          <cell r="C314">
            <v>0</v>
          </cell>
        </row>
        <row r="315">
          <cell r="B315">
            <v>0.29899999999999999</v>
          </cell>
          <cell r="C315">
            <v>0</v>
          </cell>
        </row>
        <row r="316">
          <cell r="B316">
            <v>0.3</v>
          </cell>
          <cell r="C316">
            <v>0</v>
          </cell>
        </row>
        <row r="317">
          <cell r="B317">
            <v>0.30099999999999999</v>
          </cell>
          <cell r="C317">
            <v>0</v>
          </cell>
        </row>
        <row r="318">
          <cell r="B318">
            <v>0.30199999999999999</v>
          </cell>
          <cell r="C318">
            <v>0</v>
          </cell>
        </row>
        <row r="319">
          <cell r="B319">
            <v>0.30299999999999999</v>
          </cell>
          <cell r="C319">
            <v>0</v>
          </cell>
        </row>
        <row r="320">
          <cell r="B320">
            <v>0.30399999999999999</v>
          </cell>
          <cell r="C320">
            <v>0</v>
          </cell>
        </row>
        <row r="321">
          <cell r="B321">
            <v>0.30499999999999999</v>
          </cell>
          <cell r="C321">
            <v>0</v>
          </cell>
        </row>
        <row r="322">
          <cell r="B322">
            <v>0.30599999999999999</v>
          </cell>
          <cell r="C322">
            <v>0</v>
          </cell>
        </row>
        <row r="323">
          <cell r="B323">
            <v>0.307</v>
          </cell>
          <cell r="C323">
            <v>0</v>
          </cell>
        </row>
        <row r="324">
          <cell r="B324">
            <v>0.308</v>
          </cell>
          <cell r="C324">
            <v>0</v>
          </cell>
        </row>
        <row r="325">
          <cell r="B325">
            <v>0.309</v>
          </cell>
          <cell r="C325">
            <v>0</v>
          </cell>
        </row>
        <row r="326">
          <cell r="B326">
            <v>0.31</v>
          </cell>
          <cell r="C326">
            <v>0</v>
          </cell>
        </row>
        <row r="327">
          <cell r="B327">
            <v>0.311</v>
          </cell>
          <cell r="C327">
            <v>0</v>
          </cell>
        </row>
        <row r="328">
          <cell r="B328">
            <v>0.312</v>
          </cell>
          <cell r="C328">
            <v>0</v>
          </cell>
        </row>
        <row r="329">
          <cell r="B329">
            <v>0.313</v>
          </cell>
          <cell r="C329">
            <v>0</v>
          </cell>
        </row>
        <row r="330">
          <cell r="B330">
            <v>0.314</v>
          </cell>
          <cell r="C330">
            <v>0</v>
          </cell>
        </row>
        <row r="331">
          <cell r="B331">
            <v>0.315</v>
          </cell>
          <cell r="C331">
            <v>0</v>
          </cell>
        </row>
        <row r="332">
          <cell r="B332">
            <v>0.316</v>
          </cell>
          <cell r="C332">
            <v>0</v>
          </cell>
        </row>
        <row r="333">
          <cell r="B333">
            <v>0.317</v>
          </cell>
          <cell r="C333">
            <v>0</v>
          </cell>
        </row>
        <row r="334">
          <cell r="B334">
            <v>0.318</v>
          </cell>
          <cell r="C334">
            <v>0</v>
          </cell>
        </row>
        <row r="335">
          <cell r="B335">
            <v>0.31900000000000001</v>
          </cell>
          <cell r="C335">
            <v>0</v>
          </cell>
        </row>
        <row r="336">
          <cell r="B336">
            <v>0.32</v>
          </cell>
          <cell r="C336">
            <v>0</v>
          </cell>
        </row>
        <row r="337">
          <cell r="B337">
            <v>0.32100000000000001</v>
          </cell>
          <cell r="C337">
            <v>0</v>
          </cell>
        </row>
        <row r="338">
          <cell r="B338">
            <v>0.32200000000000001</v>
          </cell>
          <cell r="C338">
            <v>0</v>
          </cell>
        </row>
        <row r="339">
          <cell r="B339">
            <v>0.32300000000000001</v>
          </cell>
          <cell r="C339">
            <v>0</v>
          </cell>
        </row>
        <row r="340">
          <cell r="B340">
            <v>0.32400000000000001</v>
          </cell>
          <cell r="C340">
            <v>0</v>
          </cell>
        </row>
        <row r="341">
          <cell r="B341">
            <v>0.32500000000000001</v>
          </cell>
          <cell r="C341">
            <v>0</v>
          </cell>
        </row>
        <row r="342">
          <cell r="B342">
            <v>0.32600000000000001</v>
          </cell>
          <cell r="C342">
            <v>0</v>
          </cell>
        </row>
        <row r="343">
          <cell r="B343">
            <v>0.32700000000000001</v>
          </cell>
          <cell r="C343">
            <v>0</v>
          </cell>
        </row>
        <row r="344">
          <cell r="B344">
            <v>0.32800000000000001</v>
          </cell>
          <cell r="C344">
            <v>0</v>
          </cell>
        </row>
        <row r="345">
          <cell r="B345">
            <v>0.32900000000000001</v>
          </cell>
          <cell r="C345">
            <v>0</v>
          </cell>
        </row>
        <row r="346">
          <cell r="B346">
            <v>0.33</v>
          </cell>
          <cell r="C346">
            <v>0</v>
          </cell>
        </row>
        <row r="347">
          <cell r="B347">
            <v>0.33100000000000002</v>
          </cell>
          <cell r="C347">
            <v>0</v>
          </cell>
        </row>
        <row r="348">
          <cell r="B348">
            <v>0.33200000000000002</v>
          </cell>
          <cell r="C348">
            <v>0</v>
          </cell>
        </row>
        <row r="349">
          <cell r="B349">
            <v>0.33300000000000002</v>
          </cell>
          <cell r="C349">
            <v>0</v>
          </cell>
        </row>
        <row r="350">
          <cell r="B350">
            <v>0.33400000000000002</v>
          </cell>
          <cell r="C350">
            <v>0</v>
          </cell>
        </row>
        <row r="351">
          <cell r="B351">
            <v>0.33500000000000002</v>
          </cell>
          <cell r="C351">
            <v>0</v>
          </cell>
        </row>
        <row r="352">
          <cell r="B352">
            <v>0.33600000000000002</v>
          </cell>
          <cell r="C352">
            <v>0</v>
          </cell>
        </row>
        <row r="353">
          <cell r="B353">
            <v>0.33700000000000002</v>
          </cell>
          <cell r="C353">
            <v>0</v>
          </cell>
        </row>
        <row r="354">
          <cell r="B354">
            <v>0.33800000000000002</v>
          </cell>
          <cell r="C354">
            <v>0</v>
          </cell>
        </row>
        <row r="355">
          <cell r="B355">
            <v>0.33900000000000002</v>
          </cell>
          <cell r="C355">
            <v>0</v>
          </cell>
        </row>
        <row r="356">
          <cell r="B356">
            <v>0.34</v>
          </cell>
          <cell r="C356">
            <v>0</v>
          </cell>
        </row>
        <row r="357">
          <cell r="B357">
            <v>0.34100000000000003</v>
          </cell>
          <cell r="C357">
            <v>0</v>
          </cell>
        </row>
        <row r="358">
          <cell r="B358">
            <v>0.34200000000000003</v>
          </cell>
          <cell r="C358">
            <v>0</v>
          </cell>
        </row>
        <row r="359">
          <cell r="B359">
            <v>0.34300000000000003</v>
          </cell>
          <cell r="C359">
            <v>0</v>
          </cell>
        </row>
        <row r="360">
          <cell r="B360">
            <v>0.34399999999999997</v>
          </cell>
          <cell r="C360">
            <v>0</v>
          </cell>
        </row>
        <row r="361">
          <cell r="B361">
            <v>0.34499999999999997</v>
          </cell>
          <cell r="C361">
            <v>0</v>
          </cell>
        </row>
        <row r="362">
          <cell r="B362">
            <v>0.34599999999999997</v>
          </cell>
          <cell r="C362">
            <v>0</v>
          </cell>
        </row>
        <row r="363">
          <cell r="B363">
            <v>0.34699999999999998</v>
          </cell>
          <cell r="C363">
            <v>0</v>
          </cell>
        </row>
        <row r="364">
          <cell r="B364">
            <v>0.34799999999999998</v>
          </cell>
          <cell r="C364">
            <v>0</v>
          </cell>
        </row>
        <row r="365">
          <cell r="B365">
            <v>0.34899999999999998</v>
          </cell>
          <cell r="C365">
            <v>0</v>
          </cell>
        </row>
        <row r="366">
          <cell r="B366">
            <v>0.35</v>
          </cell>
          <cell r="C366">
            <v>0</v>
          </cell>
        </row>
        <row r="367">
          <cell r="B367">
            <v>0.35099999999999998</v>
          </cell>
          <cell r="C367">
            <v>0</v>
          </cell>
        </row>
        <row r="368">
          <cell r="B368">
            <v>0.35199999999999998</v>
          </cell>
          <cell r="C368">
            <v>0</v>
          </cell>
        </row>
        <row r="369">
          <cell r="B369">
            <v>0.35299999999999998</v>
          </cell>
          <cell r="C369">
            <v>0</v>
          </cell>
        </row>
        <row r="370">
          <cell r="B370">
            <v>0.35399999999999998</v>
          </cell>
          <cell r="C370">
            <v>0</v>
          </cell>
        </row>
        <row r="371">
          <cell r="B371">
            <v>0.35499999999999998</v>
          </cell>
          <cell r="C371">
            <v>0</v>
          </cell>
        </row>
        <row r="372">
          <cell r="B372">
            <v>0.35599999999999998</v>
          </cell>
          <cell r="C372">
            <v>0</v>
          </cell>
        </row>
        <row r="373">
          <cell r="B373">
            <v>0.35699999999999998</v>
          </cell>
          <cell r="C373">
            <v>0</v>
          </cell>
        </row>
        <row r="374">
          <cell r="B374">
            <v>0.35799999999999998</v>
          </cell>
          <cell r="C374">
            <v>0</v>
          </cell>
        </row>
        <row r="375">
          <cell r="B375">
            <v>0.35899999999999999</v>
          </cell>
          <cell r="C375">
            <v>0</v>
          </cell>
        </row>
        <row r="376">
          <cell r="B376">
            <v>0.36</v>
          </cell>
          <cell r="C376">
            <v>0</v>
          </cell>
        </row>
        <row r="377">
          <cell r="B377">
            <v>0.36099999999999999</v>
          </cell>
          <cell r="C377">
            <v>0</v>
          </cell>
        </row>
        <row r="378">
          <cell r="B378">
            <v>0.36199999999999999</v>
          </cell>
          <cell r="C378">
            <v>0</v>
          </cell>
        </row>
        <row r="379">
          <cell r="B379">
            <v>0.36299999999999999</v>
          </cell>
          <cell r="C379">
            <v>0</v>
          </cell>
        </row>
        <row r="380">
          <cell r="B380">
            <v>0.36399999999999999</v>
          </cell>
          <cell r="C380">
            <v>0</v>
          </cell>
        </row>
        <row r="381">
          <cell r="B381">
            <v>0.36499999999999999</v>
          </cell>
          <cell r="C381">
            <v>0</v>
          </cell>
        </row>
        <row r="382">
          <cell r="B382">
            <v>0.36599999999999999</v>
          </cell>
          <cell r="C382">
            <v>0</v>
          </cell>
        </row>
        <row r="383">
          <cell r="B383">
            <v>0.36699999999999999</v>
          </cell>
          <cell r="C383">
            <v>0</v>
          </cell>
        </row>
        <row r="384">
          <cell r="B384">
            <v>0.36799999999999999</v>
          </cell>
          <cell r="C384">
            <v>0</v>
          </cell>
        </row>
        <row r="385">
          <cell r="B385">
            <v>0.36899999999999999</v>
          </cell>
          <cell r="C385">
            <v>0</v>
          </cell>
        </row>
        <row r="386">
          <cell r="B386">
            <v>0.37</v>
          </cell>
          <cell r="C386">
            <v>0</v>
          </cell>
        </row>
        <row r="387">
          <cell r="B387">
            <v>0.371</v>
          </cell>
          <cell r="C387">
            <v>0</v>
          </cell>
        </row>
        <row r="388">
          <cell r="B388">
            <v>0.372</v>
          </cell>
          <cell r="C388">
            <v>0</v>
          </cell>
        </row>
        <row r="389">
          <cell r="B389">
            <v>0.373</v>
          </cell>
          <cell r="C389">
            <v>0</v>
          </cell>
        </row>
        <row r="390">
          <cell r="B390">
            <v>0.374</v>
          </cell>
          <cell r="C390">
            <v>0</v>
          </cell>
        </row>
        <row r="391">
          <cell r="B391">
            <v>0.375</v>
          </cell>
          <cell r="C391">
            <v>0</v>
          </cell>
        </row>
        <row r="392">
          <cell r="B392">
            <v>0.376</v>
          </cell>
          <cell r="C392">
            <v>0</v>
          </cell>
        </row>
        <row r="393">
          <cell r="B393">
            <v>0.377</v>
          </cell>
          <cell r="C393">
            <v>0</v>
          </cell>
        </row>
        <row r="394">
          <cell r="B394">
            <v>0.378</v>
          </cell>
          <cell r="C394">
            <v>0</v>
          </cell>
        </row>
        <row r="395">
          <cell r="B395">
            <v>0.379</v>
          </cell>
          <cell r="C395">
            <v>0</v>
          </cell>
        </row>
        <row r="396">
          <cell r="B396">
            <v>0.38</v>
          </cell>
          <cell r="C396">
            <v>0</v>
          </cell>
        </row>
        <row r="397">
          <cell r="B397">
            <v>0.38100000000000001</v>
          </cell>
          <cell r="C397">
            <v>0</v>
          </cell>
        </row>
        <row r="398">
          <cell r="B398">
            <v>0.38200000000000001</v>
          </cell>
          <cell r="C398">
            <v>0</v>
          </cell>
        </row>
        <row r="399">
          <cell r="B399">
            <v>0.38300000000000001</v>
          </cell>
          <cell r="C399">
            <v>0</v>
          </cell>
        </row>
        <row r="400">
          <cell r="B400">
            <v>0.38400000000000001</v>
          </cell>
          <cell r="C400">
            <v>0</v>
          </cell>
        </row>
        <row r="401">
          <cell r="B401">
            <v>0.38500000000000001</v>
          </cell>
          <cell r="C401">
            <v>0</v>
          </cell>
        </row>
        <row r="402">
          <cell r="B402">
            <v>0.38600000000000001</v>
          </cell>
          <cell r="C402">
            <v>0</v>
          </cell>
        </row>
        <row r="403">
          <cell r="B403">
            <v>0.38700000000000001</v>
          </cell>
          <cell r="C403">
            <v>0</v>
          </cell>
        </row>
        <row r="404">
          <cell r="B404">
            <v>0.38800000000000001</v>
          </cell>
          <cell r="C404">
            <v>0</v>
          </cell>
        </row>
        <row r="405">
          <cell r="B405">
            <v>0.38900000000000001</v>
          </cell>
          <cell r="C405">
            <v>0</v>
          </cell>
        </row>
        <row r="406">
          <cell r="B406">
            <v>0.39</v>
          </cell>
          <cell r="C406">
            <v>0</v>
          </cell>
        </row>
        <row r="407">
          <cell r="B407">
            <v>0.39100000000000001</v>
          </cell>
          <cell r="C407">
            <v>0</v>
          </cell>
        </row>
        <row r="408">
          <cell r="B408">
            <v>0.39200000000000002</v>
          </cell>
          <cell r="C408">
            <v>0</v>
          </cell>
        </row>
        <row r="409">
          <cell r="B409">
            <v>0.39300000000000002</v>
          </cell>
          <cell r="C409">
            <v>0</v>
          </cell>
        </row>
        <row r="410">
          <cell r="B410">
            <v>0.39400000000000002</v>
          </cell>
          <cell r="C410">
            <v>0</v>
          </cell>
        </row>
        <row r="411">
          <cell r="B411">
            <v>0.39500000000000002</v>
          </cell>
          <cell r="C411">
            <v>0</v>
          </cell>
        </row>
        <row r="412">
          <cell r="B412">
            <v>0.39600000000000002</v>
          </cell>
          <cell r="C412">
            <v>0</v>
          </cell>
        </row>
        <row r="413">
          <cell r="B413">
            <v>0.39700000000000002</v>
          </cell>
          <cell r="C413">
            <v>0</v>
          </cell>
        </row>
        <row r="414">
          <cell r="B414">
            <v>0.39800000000000002</v>
          </cell>
          <cell r="C414">
            <v>0</v>
          </cell>
        </row>
        <row r="415">
          <cell r="B415">
            <v>0.39900000000000002</v>
          </cell>
          <cell r="C415">
            <v>0</v>
          </cell>
        </row>
        <row r="416">
          <cell r="B416">
            <v>0.4</v>
          </cell>
          <cell r="C416">
            <v>0</v>
          </cell>
        </row>
        <row r="417">
          <cell r="B417">
            <v>0.40100000000000002</v>
          </cell>
          <cell r="C417">
            <v>0</v>
          </cell>
        </row>
        <row r="418">
          <cell r="B418">
            <v>0.40200000000000002</v>
          </cell>
          <cell r="C418">
            <v>0</v>
          </cell>
        </row>
        <row r="419">
          <cell r="B419">
            <v>0.40300000000000002</v>
          </cell>
          <cell r="C419">
            <v>0</v>
          </cell>
        </row>
        <row r="420">
          <cell r="B420">
            <v>0.40400000000000003</v>
          </cell>
          <cell r="C420">
            <v>0</v>
          </cell>
        </row>
        <row r="421">
          <cell r="B421">
            <v>0.40500000000000003</v>
          </cell>
          <cell r="C421">
            <v>0</v>
          </cell>
        </row>
        <row r="422">
          <cell r="B422">
            <v>0.40600000000000003</v>
          </cell>
          <cell r="C422">
            <v>0</v>
          </cell>
        </row>
        <row r="423">
          <cell r="B423">
            <v>0.40699999999999997</v>
          </cell>
          <cell r="C423">
            <v>0</v>
          </cell>
        </row>
        <row r="424">
          <cell r="B424">
            <v>0.40799999999999997</v>
          </cell>
          <cell r="C424">
            <v>0</v>
          </cell>
        </row>
        <row r="425">
          <cell r="B425">
            <v>0.40899999999999997</v>
          </cell>
          <cell r="C425">
            <v>0</v>
          </cell>
        </row>
        <row r="426">
          <cell r="B426">
            <v>0.41</v>
          </cell>
          <cell r="C426">
            <v>0</v>
          </cell>
        </row>
        <row r="427">
          <cell r="B427">
            <v>0.41099999999999998</v>
          </cell>
          <cell r="C427">
            <v>0</v>
          </cell>
        </row>
        <row r="428">
          <cell r="B428">
            <v>0.41199999999999998</v>
          </cell>
          <cell r="C428">
            <v>0</v>
          </cell>
        </row>
        <row r="429">
          <cell r="B429">
            <v>0.41299999999999998</v>
          </cell>
          <cell r="C429">
            <v>0</v>
          </cell>
        </row>
        <row r="430">
          <cell r="B430">
            <v>0.41399999999999998</v>
          </cell>
          <cell r="C430">
            <v>0</v>
          </cell>
        </row>
        <row r="431">
          <cell r="B431">
            <v>0.41499999999999998</v>
          </cell>
          <cell r="C431">
            <v>0</v>
          </cell>
        </row>
        <row r="432">
          <cell r="B432">
            <v>0.41599999999999998</v>
          </cell>
          <cell r="C432">
            <v>0</v>
          </cell>
        </row>
        <row r="433">
          <cell r="B433">
            <v>0.41699999999999998</v>
          </cell>
          <cell r="C433">
            <v>0</v>
          </cell>
        </row>
        <row r="434">
          <cell r="B434">
            <v>0.41799999999999998</v>
          </cell>
          <cell r="C434">
            <v>0</v>
          </cell>
        </row>
        <row r="435">
          <cell r="B435">
            <v>0.41899999999999998</v>
          </cell>
          <cell r="C435">
            <v>0</v>
          </cell>
        </row>
        <row r="436">
          <cell r="B436">
            <v>0.42</v>
          </cell>
          <cell r="C436">
            <v>0</v>
          </cell>
        </row>
        <row r="437">
          <cell r="B437">
            <v>0.42099999999999999</v>
          </cell>
          <cell r="C437">
            <v>0</v>
          </cell>
        </row>
        <row r="438">
          <cell r="B438">
            <v>0.42199999999999999</v>
          </cell>
          <cell r="C438">
            <v>0</v>
          </cell>
        </row>
        <row r="439">
          <cell r="B439">
            <v>0.42299999999999999</v>
          </cell>
          <cell r="C439">
            <v>0</v>
          </cell>
        </row>
        <row r="440">
          <cell r="B440">
            <v>0.42399999999999999</v>
          </cell>
          <cell r="C440">
            <v>0</v>
          </cell>
        </row>
        <row r="441">
          <cell r="B441">
            <v>0.42499999999999999</v>
          </cell>
          <cell r="C441">
            <v>0</v>
          </cell>
        </row>
        <row r="442">
          <cell r="B442">
            <v>0.42599999999999999</v>
          </cell>
          <cell r="C442">
            <v>0</v>
          </cell>
        </row>
        <row r="443">
          <cell r="B443">
            <v>0.42699999999999999</v>
          </cell>
          <cell r="C443">
            <v>0</v>
          </cell>
        </row>
        <row r="444">
          <cell r="B444">
            <v>0.42799999999999999</v>
          </cell>
          <cell r="C444">
            <v>0</v>
          </cell>
        </row>
        <row r="445">
          <cell r="B445">
            <v>0.42899999999999999</v>
          </cell>
          <cell r="C445">
            <v>0</v>
          </cell>
        </row>
        <row r="446">
          <cell r="B446">
            <v>0.43</v>
          </cell>
          <cell r="C446">
            <v>0</v>
          </cell>
        </row>
        <row r="447">
          <cell r="B447">
            <v>0.43099999999999999</v>
          </cell>
          <cell r="C447">
            <v>0</v>
          </cell>
        </row>
        <row r="448">
          <cell r="B448">
            <v>0.432</v>
          </cell>
          <cell r="C448">
            <v>0</v>
          </cell>
        </row>
        <row r="449">
          <cell r="B449">
            <v>0.433</v>
          </cell>
          <cell r="C449">
            <v>0</v>
          </cell>
        </row>
        <row r="450">
          <cell r="B450">
            <v>0.434</v>
          </cell>
          <cell r="C450">
            <v>0</v>
          </cell>
        </row>
        <row r="451">
          <cell r="B451">
            <v>0.435</v>
          </cell>
          <cell r="C451">
            <v>0</v>
          </cell>
        </row>
        <row r="452">
          <cell r="B452">
            <v>0.436</v>
          </cell>
          <cell r="C452">
            <v>0</v>
          </cell>
        </row>
        <row r="453">
          <cell r="B453">
            <v>0.437</v>
          </cell>
          <cell r="C453">
            <v>0</v>
          </cell>
        </row>
        <row r="454">
          <cell r="B454">
            <v>0.438</v>
          </cell>
          <cell r="C454">
            <v>0</v>
          </cell>
        </row>
        <row r="455">
          <cell r="B455">
            <v>0.439</v>
          </cell>
          <cell r="C455">
            <v>0</v>
          </cell>
        </row>
        <row r="456">
          <cell r="B456">
            <v>0.44</v>
          </cell>
          <cell r="C456">
            <v>0</v>
          </cell>
        </row>
        <row r="457">
          <cell r="B457">
            <v>0.441</v>
          </cell>
          <cell r="C457">
            <v>0</v>
          </cell>
        </row>
        <row r="458">
          <cell r="B458">
            <v>0.442</v>
          </cell>
          <cell r="C458">
            <v>0</v>
          </cell>
        </row>
        <row r="459">
          <cell r="B459">
            <v>0.443</v>
          </cell>
          <cell r="C459">
            <v>0</v>
          </cell>
        </row>
        <row r="460">
          <cell r="B460">
            <v>0.44400000000000001</v>
          </cell>
          <cell r="C460">
            <v>0</v>
          </cell>
        </row>
        <row r="461">
          <cell r="B461">
            <v>0.44500000000000001</v>
          </cell>
          <cell r="C461">
            <v>0</v>
          </cell>
        </row>
        <row r="462">
          <cell r="B462">
            <v>0.44600000000000001</v>
          </cell>
          <cell r="C462">
            <v>0</v>
          </cell>
        </row>
        <row r="463">
          <cell r="B463">
            <v>0.44700000000000001</v>
          </cell>
          <cell r="C463">
            <v>0</v>
          </cell>
        </row>
        <row r="464">
          <cell r="B464">
            <v>0.44800000000000001</v>
          </cell>
          <cell r="C464">
            <v>0</v>
          </cell>
        </row>
        <row r="465">
          <cell r="B465">
            <v>0.44900000000000001</v>
          </cell>
          <cell r="C465">
            <v>0</v>
          </cell>
        </row>
        <row r="466">
          <cell r="B466">
            <v>0.45</v>
          </cell>
          <cell r="C466">
            <v>0</v>
          </cell>
        </row>
        <row r="467">
          <cell r="B467">
            <v>0.45100000000000001</v>
          </cell>
          <cell r="C467">
            <v>0</v>
          </cell>
        </row>
        <row r="468">
          <cell r="B468">
            <v>0.45200000000000001</v>
          </cell>
          <cell r="C468">
            <v>0</v>
          </cell>
        </row>
        <row r="469">
          <cell r="B469">
            <v>0.45300000000000001</v>
          </cell>
          <cell r="C469">
            <v>0</v>
          </cell>
        </row>
        <row r="470">
          <cell r="B470">
            <v>0.45400000000000001</v>
          </cell>
          <cell r="C470">
            <v>0</v>
          </cell>
        </row>
        <row r="471">
          <cell r="B471">
            <v>0.45500000000000002</v>
          </cell>
          <cell r="C471">
            <v>0</v>
          </cell>
        </row>
        <row r="472">
          <cell r="B472">
            <v>0.45600000000000002</v>
          </cell>
          <cell r="C472">
            <v>0</v>
          </cell>
        </row>
        <row r="473">
          <cell r="B473">
            <v>0.45700000000000002</v>
          </cell>
          <cell r="C473">
            <v>0</v>
          </cell>
        </row>
        <row r="474">
          <cell r="B474">
            <v>0.45800000000000002</v>
          </cell>
          <cell r="C474">
            <v>0</v>
          </cell>
        </row>
        <row r="475">
          <cell r="B475">
            <v>0.45900000000000002</v>
          </cell>
          <cell r="C475">
            <v>0</v>
          </cell>
        </row>
        <row r="476">
          <cell r="B476">
            <v>0.46</v>
          </cell>
          <cell r="C476">
            <v>0</v>
          </cell>
        </row>
        <row r="477">
          <cell r="B477">
            <v>0.46100000000000002</v>
          </cell>
          <cell r="C477">
            <v>0</v>
          </cell>
        </row>
        <row r="478">
          <cell r="B478">
            <v>0.46200000000000002</v>
          </cell>
          <cell r="C478">
            <v>0</v>
          </cell>
        </row>
        <row r="479">
          <cell r="B479">
            <v>0.46300000000000002</v>
          </cell>
          <cell r="C479">
            <v>0</v>
          </cell>
        </row>
        <row r="480">
          <cell r="B480">
            <v>0.46400000000000002</v>
          </cell>
          <cell r="C480">
            <v>0</v>
          </cell>
        </row>
        <row r="481">
          <cell r="B481">
            <v>0.46500000000000002</v>
          </cell>
          <cell r="C481">
            <v>0</v>
          </cell>
        </row>
        <row r="482">
          <cell r="B482">
            <v>0.46600000000000003</v>
          </cell>
          <cell r="C482">
            <v>0</v>
          </cell>
        </row>
        <row r="483">
          <cell r="B483">
            <v>0.46700000000000003</v>
          </cell>
          <cell r="C483">
            <v>0</v>
          </cell>
        </row>
        <row r="484">
          <cell r="B484">
            <v>0.46800000000000003</v>
          </cell>
          <cell r="C484">
            <v>0</v>
          </cell>
        </row>
        <row r="485">
          <cell r="B485">
            <v>0.46899999999999997</v>
          </cell>
          <cell r="C485">
            <v>0</v>
          </cell>
        </row>
        <row r="486">
          <cell r="B486">
            <v>0.47</v>
          </cell>
          <cell r="C486">
            <v>0</v>
          </cell>
        </row>
        <row r="487">
          <cell r="B487">
            <v>0.47099999999999997</v>
          </cell>
          <cell r="C487">
            <v>0</v>
          </cell>
        </row>
        <row r="488">
          <cell r="B488">
            <v>0.47199999999999998</v>
          </cell>
          <cell r="C488">
            <v>0</v>
          </cell>
        </row>
        <row r="489">
          <cell r="B489">
            <v>0.47299999999999998</v>
          </cell>
          <cell r="C489">
            <v>0</v>
          </cell>
        </row>
        <row r="490">
          <cell r="B490">
            <v>0.47399999999999998</v>
          </cell>
          <cell r="C490">
            <v>0</v>
          </cell>
        </row>
        <row r="491">
          <cell r="B491">
            <v>0.47499999999999998</v>
          </cell>
          <cell r="C491">
            <v>0</v>
          </cell>
        </row>
        <row r="492">
          <cell r="B492">
            <v>0.47599999999999998</v>
          </cell>
          <cell r="C492">
            <v>0</v>
          </cell>
        </row>
        <row r="493">
          <cell r="B493">
            <v>0.47699999999999998</v>
          </cell>
          <cell r="C493">
            <v>0</v>
          </cell>
        </row>
        <row r="494">
          <cell r="B494">
            <v>0.47799999999999998</v>
          </cell>
          <cell r="C494">
            <v>0</v>
          </cell>
        </row>
        <row r="495">
          <cell r="B495">
            <v>0.47899999999999998</v>
          </cell>
          <cell r="C495">
            <v>0</v>
          </cell>
        </row>
        <row r="496">
          <cell r="B496">
            <v>0.48</v>
          </cell>
          <cell r="C496">
            <v>0</v>
          </cell>
        </row>
        <row r="497">
          <cell r="B497">
            <v>0.48099999999999998</v>
          </cell>
          <cell r="C497">
            <v>0</v>
          </cell>
        </row>
        <row r="498">
          <cell r="B498">
            <v>0.48199999999999998</v>
          </cell>
          <cell r="C498">
            <v>0</v>
          </cell>
        </row>
        <row r="499">
          <cell r="B499">
            <v>0.48299999999999998</v>
          </cell>
          <cell r="C499">
            <v>0</v>
          </cell>
        </row>
        <row r="500">
          <cell r="B500">
            <v>0.48399999999999999</v>
          </cell>
          <cell r="C500">
            <v>0</v>
          </cell>
        </row>
        <row r="501">
          <cell r="B501">
            <v>0.48499999999999999</v>
          </cell>
          <cell r="C501">
            <v>0</v>
          </cell>
        </row>
        <row r="502">
          <cell r="B502">
            <v>0.48599999999999999</v>
          </cell>
          <cell r="C502">
            <v>0</v>
          </cell>
        </row>
        <row r="503">
          <cell r="B503">
            <v>0.48699999999999999</v>
          </cell>
          <cell r="C503">
            <v>0</v>
          </cell>
        </row>
        <row r="504">
          <cell r="B504">
            <v>0.48799999999999999</v>
          </cell>
          <cell r="C504">
            <v>0</v>
          </cell>
        </row>
        <row r="505">
          <cell r="B505">
            <v>0.48899999999999999</v>
          </cell>
          <cell r="C505">
            <v>0</v>
          </cell>
        </row>
        <row r="506">
          <cell r="B506">
            <v>0.49</v>
          </cell>
          <cell r="C506">
            <v>0</v>
          </cell>
        </row>
        <row r="507">
          <cell r="B507">
            <v>0.49099999999999999</v>
          </cell>
          <cell r="C507">
            <v>0</v>
          </cell>
        </row>
        <row r="508">
          <cell r="B508">
            <v>0.49199999999999999</v>
          </cell>
          <cell r="C508">
            <v>0</v>
          </cell>
        </row>
        <row r="509">
          <cell r="B509">
            <v>0.49299999999999999</v>
          </cell>
          <cell r="C509">
            <v>0</v>
          </cell>
        </row>
        <row r="510">
          <cell r="B510">
            <v>0.49399999999999999</v>
          </cell>
          <cell r="C510">
            <v>0</v>
          </cell>
        </row>
        <row r="511">
          <cell r="B511">
            <v>0.495</v>
          </cell>
          <cell r="C511">
            <v>0</v>
          </cell>
        </row>
        <row r="512">
          <cell r="B512">
            <v>0.496</v>
          </cell>
          <cell r="C512">
            <v>0</v>
          </cell>
        </row>
        <row r="513">
          <cell r="B513">
            <v>0.497</v>
          </cell>
          <cell r="C513">
            <v>0</v>
          </cell>
        </row>
        <row r="514">
          <cell r="B514">
            <v>0.498</v>
          </cell>
          <cell r="C514">
            <v>0</v>
          </cell>
        </row>
        <row r="515">
          <cell r="B515">
            <v>0.499</v>
          </cell>
          <cell r="C515">
            <v>0</v>
          </cell>
        </row>
        <row r="516">
          <cell r="B516">
            <v>0.5</v>
          </cell>
          <cell r="C516">
            <v>0</v>
          </cell>
        </row>
        <row r="517">
          <cell r="B517">
            <v>0.501</v>
          </cell>
          <cell r="C517">
            <v>0</v>
          </cell>
        </row>
        <row r="518">
          <cell r="B518">
            <v>0.502</v>
          </cell>
          <cell r="C518">
            <v>0</v>
          </cell>
        </row>
        <row r="519">
          <cell r="B519">
            <v>0.503</v>
          </cell>
          <cell r="C519">
            <v>0</v>
          </cell>
        </row>
        <row r="520">
          <cell r="B520">
            <v>0.504</v>
          </cell>
          <cell r="C520">
            <v>0</v>
          </cell>
        </row>
        <row r="521">
          <cell r="B521">
            <v>0.505</v>
          </cell>
          <cell r="C521">
            <v>0</v>
          </cell>
        </row>
        <row r="522">
          <cell r="B522">
            <v>0.50600000000000001</v>
          </cell>
          <cell r="C522">
            <v>0</v>
          </cell>
        </row>
        <row r="523">
          <cell r="B523">
            <v>0.50700000000000001</v>
          </cell>
          <cell r="C523">
            <v>0</v>
          </cell>
        </row>
        <row r="524">
          <cell r="B524">
            <v>0.50800000000000001</v>
          </cell>
          <cell r="C524">
            <v>0</v>
          </cell>
        </row>
        <row r="525">
          <cell r="B525">
            <v>0.50900000000000001</v>
          </cell>
          <cell r="C525">
            <v>0</v>
          </cell>
        </row>
        <row r="526">
          <cell r="B526">
            <v>0.51</v>
          </cell>
          <cell r="C526">
            <v>0</v>
          </cell>
        </row>
        <row r="527">
          <cell r="B527">
            <v>0.51100000000000001</v>
          </cell>
          <cell r="C527">
            <v>0</v>
          </cell>
        </row>
        <row r="528">
          <cell r="B528">
            <v>0.51200000000000001</v>
          </cell>
          <cell r="C528">
            <v>0</v>
          </cell>
        </row>
        <row r="529">
          <cell r="B529">
            <v>0.51300000000000001</v>
          </cell>
          <cell r="C529">
            <v>0</v>
          </cell>
        </row>
        <row r="530">
          <cell r="B530">
            <v>0.51400000000000001</v>
          </cell>
          <cell r="C530">
            <v>0</v>
          </cell>
        </row>
        <row r="531">
          <cell r="B531">
            <v>0.51500000000000001</v>
          </cell>
          <cell r="C531">
            <v>0</v>
          </cell>
        </row>
        <row r="532">
          <cell r="B532">
            <v>0.51600000000000001</v>
          </cell>
          <cell r="C532">
            <v>0</v>
          </cell>
        </row>
        <row r="533">
          <cell r="B533">
            <v>0.51700000000000002</v>
          </cell>
          <cell r="C533">
            <v>0</v>
          </cell>
        </row>
        <row r="534">
          <cell r="B534">
            <v>0.51800000000000002</v>
          </cell>
          <cell r="C534">
            <v>0</v>
          </cell>
        </row>
        <row r="535">
          <cell r="B535">
            <v>0.51900000000000002</v>
          </cell>
          <cell r="C535">
            <v>0</v>
          </cell>
        </row>
        <row r="536">
          <cell r="B536">
            <v>0.52</v>
          </cell>
          <cell r="C536">
            <v>0</v>
          </cell>
        </row>
        <row r="537">
          <cell r="B537">
            <v>0.52100000000000002</v>
          </cell>
          <cell r="C537">
            <v>0</v>
          </cell>
        </row>
        <row r="538">
          <cell r="B538">
            <v>0.52200000000000002</v>
          </cell>
          <cell r="C538">
            <v>0</v>
          </cell>
        </row>
        <row r="539">
          <cell r="B539">
            <v>0.52300000000000002</v>
          </cell>
          <cell r="C539">
            <v>0</v>
          </cell>
        </row>
        <row r="540">
          <cell r="B540">
            <v>0.52400000000000002</v>
          </cell>
          <cell r="C540">
            <v>0</v>
          </cell>
        </row>
        <row r="541">
          <cell r="B541">
            <v>0.52500000000000002</v>
          </cell>
          <cell r="C541">
            <v>0</v>
          </cell>
        </row>
        <row r="542">
          <cell r="B542">
            <v>0.52600000000000002</v>
          </cell>
          <cell r="C542">
            <v>0</v>
          </cell>
        </row>
        <row r="543">
          <cell r="B543">
            <v>0.52700000000000002</v>
          </cell>
          <cell r="C543">
            <v>0</v>
          </cell>
        </row>
        <row r="544">
          <cell r="B544">
            <v>0.52800000000000002</v>
          </cell>
          <cell r="C544">
            <v>0</v>
          </cell>
        </row>
        <row r="545">
          <cell r="B545">
            <v>0.52900000000000003</v>
          </cell>
          <cell r="C545">
            <v>0</v>
          </cell>
        </row>
        <row r="546">
          <cell r="B546">
            <v>0.53</v>
          </cell>
          <cell r="C546">
            <v>0</v>
          </cell>
        </row>
        <row r="547">
          <cell r="B547">
            <v>0.53100000000000003</v>
          </cell>
          <cell r="C547">
            <v>0</v>
          </cell>
        </row>
        <row r="548">
          <cell r="B548">
            <v>0.53200000000000003</v>
          </cell>
          <cell r="C548">
            <v>0</v>
          </cell>
        </row>
        <row r="549">
          <cell r="B549">
            <v>0.53300000000000003</v>
          </cell>
          <cell r="C549">
            <v>0</v>
          </cell>
        </row>
        <row r="550">
          <cell r="B550">
            <v>0.53400000000000003</v>
          </cell>
          <cell r="C550">
            <v>0</v>
          </cell>
        </row>
        <row r="551">
          <cell r="B551">
            <v>0.53500000000000003</v>
          </cell>
          <cell r="C551">
            <v>0</v>
          </cell>
        </row>
        <row r="552">
          <cell r="B552">
            <v>0.53600000000000003</v>
          </cell>
          <cell r="C552">
            <v>0</v>
          </cell>
        </row>
        <row r="553">
          <cell r="B553">
            <v>0.53700000000000003</v>
          </cell>
          <cell r="C553">
            <v>0</v>
          </cell>
        </row>
        <row r="554">
          <cell r="B554">
            <v>0.53800000000000003</v>
          </cell>
          <cell r="C554">
            <v>0</v>
          </cell>
        </row>
        <row r="555">
          <cell r="B555">
            <v>0.53900000000000003</v>
          </cell>
          <cell r="C555">
            <v>0</v>
          </cell>
        </row>
        <row r="556">
          <cell r="B556">
            <v>0.54</v>
          </cell>
          <cell r="C556">
            <v>0</v>
          </cell>
        </row>
        <row r="557">
          <cell r="B557">
            <v>0.54100000000000004</v>
          </cell>
          <cell r="C557">
            <v>0</v>
          </cell>
        </row>
        <row r="558">
          <cell r="B558">
            <v>0.54200000000000004</v>
          </cell>
          <cell r="C558">
            <v>0</v>
          </cell>
        </row>
        <row r="559">
          <cell r="B559">
            <v>0.54300000000000004</v>
          </cell>
          <cell r="C559">
            <v>0</v>
          </cell>
        </row>
        <row r="560">
          <cell r="B560">
            <v>0.54400000000000004</v>
          </cell>
          <cell r="C560">
            <v>0</v>
          </cell>
        </row>
        <row r="561">
          <cell r="B561">
            <v>0.54500000000000004</v>
          </cell>
          <cell r="C561">
            <v>0</v>
          </cell>
        </row>
        <row r="562">
          <cell r="B562">
            <v>0.54600000000000004</v>
          </cell>
          <cell r="C562">
            <v>0</v>
          </cell>
        </row>
        <row r="563">
          <cell r="B563">
            <v>0.54700000000000004</v>
          </cell>
          <cell r="C563">
            <v>0</v>
          </cell>
        </row>
        <row r="564">
          <cell r="B564">
            <v>0.54800000000000004</v>
          </cell>
          <cell r="C564">
            <v>0</v>
          </cell>
        </row>
        <row r="565">
          <cell r="B565">
            <v>0.54900000000000004</v>
          </cell>
          <cell r="C565">
            <v>0</v>
          </cell>
        </row>
        <row r="566">
          <cell r="B566">
            <v>0.55000000000000004</v>
          </cell>
          <cell r="C566">
            <v>0</v>
          </cell>
        </row>
        <row r="567">
          <cell r="B567">
            <v>0.55100000000000005</v>
          </cell>
          <cell r="C567">
            <v>0</v>
          </cell>
        </row>
        <row r="568">
          <cell r="B568">
            <v>0.55200000000000005</v>
          </cell>
          <cell r="C568">
            <v>0</v>
          </cell>
        </row>
        <row r="569">
          <cell r="B569">
            <v>0.55300000000000005</v>
          </cell>
          <cell r="C569">
            <v>0</v>
          </cell>
        </row>
        <row r="570">
          <cell r="B570">
            <v>0.55400000000000005</v>
          </cell>
          <cell r="C570">
            <v>0</v>
          </cell>
        </row>
        <row r="571">
          <cell r="B571">
            <v>0.55500000000000005</v>
          </cell>
          <cell r="C571">
            <v>0</v>
          </cell>
        </row>
        <row r="572">
          <cell r="B572">
            <v>0.55600000000000005</v>
          </cell>
          <cell r="C572">
            <v>0</v>
          </cell>
        </row>
        <row r="573">
          <cell r="B573">
            <v>0.55700000000000005</v>
          </cell>
          <cell r="C573">
            <v>0</v>
          </cell>
        </row>
        <row r="574">
          <cell r="B574">
            <v>0.55800000000000005</v>
          </cell>
          <cell r="C574">
            <v>0</v>
          </cell>
        </row>
        <row r="575">
          <cell r="B575">
            <v>0.55900000000000005</v>
          </cell>
          <cell r="C575">
            <v>0</v>
          </cell>
        </row>
        <row r="576">
          <cell r="B576">
            <v>0.56000000000000005</v>
          </cell>
          <cell r="C576">
            <v>0</v>
          </cell>
        </row>
        <row r="577">
          <cell r="B577">
            <v>0.56100000000000005</v>
          </cell>
          <cell r="C577">
            <v>0</v>
          </cell>
        </row>
        <row r="578">
          <cell r="B578">
            <v>0.56200000000000006</v>
          </cell>
          <cell r="C578">
            <v>0</v>
          </cell>
        </row>
        <row r="579">
          <cell r="B579">
            <v>0.56299999999999994</v>
          </cell>
          <cell r="C579">
            <v>0</v>
          </cell>
        </row>
        <row r="580">
          <cell r="B580">
            <v>0.56399999999999995</v>
          </cell>
          <cell r="C580">
            <v>0</v>
          </cell>
        </row>
        <row r="581">
          <cell r="B581">
            <v>0.56499999999999995</v>
          </cell>
          <cell r="C581">
            <v>0</v>
          </cell>
        </row>
        <row r="582">
          <cell r="B582">
            <v>0.56599999999999995</v>
          </cell>
          <cell r="C582">
            <v>0</v>
          </cell>
        </row>
        <row r="583">
          <cell r="B583">
            <v>0.56699999999999995</v>
          </cell>
          <cell r="C583">
            <v>0</v>
          </cell>
        </row>
        <row r="584">
          <cell r="B584">
            <v>0.56799999999999995</v>
          </cell>
          <cell r="C584">
            <v>0</v>
          </cell>
        </row>
        <row r="585">
          <cell r="B585">
            <v>0.56899999999999995</v>
          </cell>
          <cell r="C585">
            <v>0</v>
          </cell>
        </row>
        <row r="586">
          <cell r="B586">
            <v>0.56999999999999995</v>
          </cell>
          <cell r="C586">
            <v>0</v>
          </cell>
        </row>
        <row r="587">
          <cell r="B587">
            <v>0.57099999999999995</v>
          </cell>
          <cell r="C587">
            <v>0</v>
          </cell>
        </row>
        <row r="588">
          <cell r="B588">
            <v>0.57199999999999995</v>
          </cell>
          <cell r="C588">
            <v>0</v>
          </cell>
        </row>
        <row r="589">
          <cell r="B589">
            <v>0.57299999999999995</v>
          </cell>
          <cell r="C589">
            <v>0</v>
          </cell>
        </row>
        <row r="590">
          <cell r="B590">
            <v>0.57399999999999995</v>
          </cell>
          <cell r="C590">
            <v>0</v>
          </cell>
        </row>
        <row r="591">
          <cell r="B591">
            <v>0.57499999999999996</v>
          </cell>
          <cell r="C591">
            <v>0</v>
          </cell>
        </row>
        <row r="592">
          <cell r="B592">
            <v>0.57599999999999996</v>
          </cell>
          <cell r="C592">
            <v>0</v>
          </cell>
        </row>
        <row r="593">
          <cell r="B593">
            <v>0.57699999999999996</v>
          </cell>
          <cell r="C593">
            <v>0</v>
          </cell>
        </row>
        <row r="594">
          <cell r="B594">
            <v>0.57799999999999996</v>
          </cell>
          <cell r="C594">
            <v>0</v>
          </cell>
        </row>
        <row r="595">
          <cell r="B595">
            <v>0.57899999999999996</v>
          </cell>
          <cell r="C595">
            <v>0</v>
          </cell>
        </row>
        <row r="596">
          <cell r="B596">
            <v>0.57999999999999996</v>
          </cell>
          <cell r="C596">
            <v>0</v>
          </cell>
        </row>
        <row r="597">
          <cell r="B597">
            <v>0.58099999999999996</v>
          </cell>
          <cell r="C597">
            <v>0</v>
          </cell>
        </row>
        <row r="598">
          <cell r="B598">
            <v>0.58199999999999996</v>
          </cell>
          <cell r="C598">
            <v>0</v>
          </cell>
        </row>
        <row r="599">
          <cell r="B599">
            <v>0.58299999999999996</v>
          </cell>
          <cell r="C599">
            <v>0</v>
          </cell>
        </row>
        <row r="600">
          <cell r="B600">
            <v>0.58399999999999996</v>
          </cell>
          <cell r="C600">
            <v>0</v>
          </cell>
        </row>
        <row r="601">
          <cell r="B601">
            <v>0.58499999999999996</v>
          </cell>
          <cell r="C601">
            <v>0</v>
          </cell>
        </row>
        <row r="602">
          <cell r="B602">
            <v>0.58599999999999997</v>
          </cell>
          <cell r="C602">
            <v>0</v>
          </cell>
        </row>
        <row r="603">
          <cell r="B603">
            <v>0.58699999999999997</v>
          </cell>
          <cell r="C603">
            <v>0</v>
          </cell>
        </row>
        <row r="604">
          <cell r="B604">
            <v>0.58799999999999997</v>
          </cell>
          <cell r="C604">
            <v>0</v>
          </cell>
        </row>
        <row r="605">
          <cell r="B605">
            <v>0.58899999999999997</v>
          </cell>
          <cell r="C605">
            <v>0</v>
          </cell>
        </row>
        <row r="606">
          <cell r="B606">
            <v>0.59</v>
          </cell>
          <cell r="C606">
            <v>0</v>
          </cell>
        </row>
        <row r="607">
          <cell r="B607">
            <v>0.59099999999999997</v>
          </cell>
          <cell r="C607">
            <v>0</v>
          </cell>
        </row>
        <row r="608">
          <cell r="B608">
            <v>0.59199999999999997</v>
          </cell>
          <cell r="C608">
            <v>0</v>
          </cell>
        </row>
        <row r="609">
          <cell r="B609">
            <v>0.59299999999999997</v>
          </cell>
          <cell r="C609">
            <v>0</v>
          </cell>
        </row>
        <row r="610">
          <cell r="B610">
            <v>0.59399999999999997</v>
          </cell>
          <cell r="C610">
            <v>0</v>
          </cell>
        </row>
        <row r="611">
          <cell r="B611">
            <v>0.59499999999999997</v>
          </cell>
          <cell r="C611">
            <v>0</v>
          </cell>
        </row>
        <row r="612">
          <cell r="B612">
            <v>0.59599999999999997</v>
          </cell>
          <cell r="C612">
            <v>0</v>
          </cell>
        </row>
        <row r="613">
          <cell r="B613">
            <v>0.59699999999999998</v>
          </cell>
          <cell r="C613">
            <v>0</v>
          </cell>
        </row>
        <row r="614">
          <cell r="B614">
            <v>0.59799999999999998</v>
          </cell>
          <cell r="C614">
            <v>0</v>
          </cell>
        </row>
        <row r="615">
          <cell r="B615">
            <v>0.59899999999999998</v>
          </cell>
          <cell r="C615">
            <v>0</v>
          </cell>
        </row>
        <row r="616">
          <cell r="B616">
            <v>0.6</v>
          </cell>
          <cell r="C616">
            <v>0</v>
          </cell>
        </row>
        <row r="617">
          <cell r="B617">
            <v>0.60099999999999998</v>
          </cell>
          <cell r="C617">
            <v>0</v>
          </cell>
        </row>
        <row r="618">
          <cell r="B618">
            <v>0.60199999999999998</v>
          </cell>
          <cell r="C618">
            <v>0</v>
          </cell>
        </row>
        <row r="619">
          <cell r="B619">
            <v>0.60299999999999998</v>
          </cell>
          <cell r="C619">
            <v>0</v>
          </cell>
        </row>
        <row r="620">
          <cell r="B620">
            <v>0.60399999999999998</v>
          </cell>
          <cell r="C620">
            <v>0</v>
          </cell>
        </row>
        <row r="621">
          <cell r="B621">
            <v>0.60499999999999998</v>
          </cell>
          <cell r="C621">
            <v>0</v>
          </cell>
        </row>
        <row r="622">
          <cell r="B622">
            <v>0.60599999999999998</v>
          </cell>
          <cell r="C622">
            <v>0</v>
          </cell>
        </row>
        <row r="623">
          <cell r="B623">
            <v>0.60699999999999998</v>
          </cell>
          <cell r="C623">
            <v>0</v>
          </cell>
        </row>
        <row r="624">
          <cell r="B624">
            <v>0.60799999999999998</v>
          </cell>
          <cell r="C624">
            <v>0</v>
          </cell>
        </row>
        <row r="625">
          <cell r="B625">
            <v>0.60899999999999999</v>
          </cell>
          <cell r="C625">
            <v>0</v>
          </cell>
        </row>
        <row r="626">
          <cell r="B626">
            <v>0.61</v>
          </cell>
          <cell r="C626">
            <v>0</v>
          </cell>
        </row>
        <row r="627">
          <cell r="B627">
            <v>0.61099999999999999</v>
          </cell>
          <cell r="C627">
            <v>0</v>
          </cell>
        </row>
        <row r="628">
          <cell r="B628">
            <v>0.61199999999999999</v>
          </cell>
          <cell r="C628">
            <v>0</v>
          </cell>
        </row>
        <row r="629">
          <cell r="B629">
            <v>0.61299999999999999</v>
          </cell>
          <cell r="C629">
            <v>0</v>
          </cell>
        </row>
        <row r="630">
          <cell r="B630">
            <v>0.61399999999999999</v>
          </cell>
          <cell r="C630">
            <v>0</v>
          </cell>
        </row>
        <row r="631">
          <cell r="B631">
            <v>0.61499999999999999</v>
          </cell>
          <cell r="C631">
            <v>0</v>
          </cell>
        </row>
        <row r="632">
          <cell r="B632">
            <v>0.61599999999999999</v>
          </cell>
          <cell r="C632">
            <v>0</v>
          </cell>
        </row>
        <row r="633">
          <cell r="B633">
            <v>0.61699999999999999</v>
          </cell>
          <cell r="C633">
            <v>0</v>
          </cell>
        </row>
        <row r="634">
          <cell r="B634">
            <v>0.61799999999999999</v>
          </cell>
          <cell r="C634">
            <v>0</v>
          </cell>
        </row>
        <row r="635">
          <cell r="B635">
            <v>0.61899999999999999</v>
          </cell>
          <cell r="C635">
            <v>0</v>
          </cell>
        </row>
        <row r="636">
          <cell r="B636">
            <v>0.62</v>
          </cell>
          <cell r="C636">
            <v>0</v>
          </cell>
        </row>
        <row r="637">
          <cell r="B637">
            <v>0.621</v>
          </cell>
          <cell r="C637">
            <v>0</v>
          </cell>
        </row>
        <row r="638">
          <cell r="B638">
            <v>0.622</v>
          </cell>
          <cell r="C638">
            <v>0</v>
          </cell>
        </row>
        <row r="639">
          <cell r="B639">
            <v>0.623</v>
          </cell>
          <cell r="C639">
            <v>0</v>
          </cell>
        </row>
        <row r="640">
          <cell r="B640">
            <v>0.624</v>
          </cell>
          <cell r="C640">
            <v>0</v>
          </cell>
        </row>
        <row r="641">
          <cell r="B641">
            <v>0.625</v>
          </cell>
          <cell r="C641">
            <v>0</v>
          </cell>
        </row>
        <row r="642">
          <cell r="B642">
            <v>0.626</v>
          </cell>
          <cell r="C642">
            <v>0</v>
          </cell>
        </row>
        <row r="643">
          <cell r="B643">
            <v>0.627</v>
          </cell>
          <cell r="C643">
            <v>0</v>
          </cell>
        </row>
        <row r="644">
          <cell r="B644">
            <v>0.628</v>
          </cell>
          <cell r="C644">
            <v>0</v>
          </cell>
        </row>
        <row r="645">
          <cell r="B645">
            <v>0.629</v>
          </cell>
          <cell r="C645">
            <v>0</v>
          </cell>
        </row>
        <row r="646">
          <cell r="B646">
            <v>0.63</v>
          </cell>
          <cell r="C646">
            <v>0</v>
          </cell>
        </row>
        <row r="647">
          <cell r="B647">
            <v>0.63100000000000001</v>
          </cell>
          <cell r="C647">
            <v>0</v>
          </cell>
        </row>
        <row r="648">
          <cell r="B648">
            <v>0.63200000000000001</v>
          </cell>
          <cell r="C648">
            <v>0</v>
          </cell>
        </row>
        <row r="649">
          <cell r="B649">
            <v>0.63300000000000001</v>
          </cell>
          <cell r="C649">
            <v>0</v>
          </cell>
        </row>
        <row r="650">
          <cell r="B650">
            <v>0.63400000000000001</v>
          </cell>
          <cell r="C650">
            <v>0</v>
          </cell>
        </row>
        <row r="651">
          <cell r="B651">
            <v>0.63500000000000001</v>
          </cell>
          <cell r="C651">
            <v>0</v>
          </cell>
        </row>
        <row r="652">
          <cell r="B652">
            <v>0.63600000000000001</v>
          </cell>
          <cell r="C652">
            <v>0</v>
          </cell>
        </row>
        <row r="653">
          <cell r="B653">
            <v>0.63700000000000001</v>
          </cell>
          <cell r="C653">
            <v>0</v>
          </cell>
        </row>
        <row r="654">
          <cell r="B654">
            <v>0.63800000000000001</v>
          </cell>
          <cell r="C654">
            <v>0</v>
          </cell>
        </row>
        <row r="655">
          <cell r="B655">
            <v>0.63900000000000001</v>
          </cell>
          <cell r="C655">
            <v>0</v>
          </cell>
        </row>
        <row r="656">
          <cell r="B656">
            <v>0.64</v>
          </cell>
          <cell r="C656">
            <v>0</v>
          </cell>
        </row>
        <row r="657">
          <cell r="B657">
            <v>0.64100000000000001</v>
          </cell>
          <cell r="C657">
            <v>0</v>
          </cell>
        </row>
        <row r="658">
          <cell r="B658">
            <v>0.64200000000000002</v>
          </cell>
          <cell r="C658">
            <v>0</v>
          </cell>
        </row>
        <row r="659">
          <cell r="B659">
            <v>0.64300000000000002</v>
          </cell>
          <cell r="C659">
            <v>0</v>
          </cell>
        </row>
        <row r="660">
          <cell r="B660">
            <v>0.64400000000000002</v>
          </cell>
          <cell r="C660">
            <v>0</v>
          </cell>
        </row>
        <row r="661">
          <cell r="B661">
            <v>0.64500000000000002</v>
          </cell>
          <cell r="C661">
            <v>0</v>
          </cell>
        </row>
        <row r="662">
          <cell r="B662">
            <v>0.64600000000000002</v>
          </cell>
          <cell r="C662">
            <v>0</v>
          </cell>
        </row>
        <row r="663">
          <cell r="B663">
            <v>0.64700000000000002</v>
          </cell>
          <cell r="C663">
            <v>0</v>
          </cell>
        </row>
        <row r="664">
          <cell r="B664">
            <v>0.64800000000000002</v>
          </cell>
          <cell r="C664">
            <v>0</v>
          </cell>
        </row>
        <row r="665">
          <cell r="B665">
            <v>0.64900000000000002</v>
          </cell>
          <cell r="C665">
            <v>0</v>
          </cell>
        </row>
        <row r="666">
          <cell r="B666">
            <v>0.65</v>
          </cell>
          <cell r="C666">
            <v>0</v>
          </cell>
        </row>
        <row r="667">
          <cell r="B667">
            <v>0.65100000000000002</v>
          </cell>
          <cell r="C667">
            <v>0</v>
          </cell>
        </row>
        <row r="668">
          <cell r="B668">
            <v>0.65200000000000002</v>
          </cell>
          <cell r="C668">
            <v>0</v>
          </cell>
        </row>
        <row r="669">
          <cell r="B669">
            <v>0.65300000000000002</v>
          </cell>
          <cell r="C669">
            <v>0</v>
          </cell>
        </row>
        <row r="670">
          <cell r="B670">
            <v>0.65400000000000003</v>
          </cell>
          <cell r="C670">
            <v>0</v>
          </cell>
        </row>
        <row r="671">
          <cell r="B671">
            <v>0.65500000000000003</v>
          </cell>
          <cell r="C671">
            <v>0</v>
          </cell>
        </row>
        <row r="672">
          <cell r="B672">
            <v>0.65600000000000003</v>
          </cell>
          <cell r="C672">
            <v>0</v>
          </cell>
        </row>
        <row r="673">
          <cell r="B673">
            <v>0.65700000000000003</v>
          </cell>
          <cell r="C673">
            <v>0</v>
          </cell>
        </row>
        <row r="674">
          <cell r="B674">
            <v>0.65800000000000003</v>
          </cell>
          <cell r="C674">
            <v>0</v>
          </cell>
        </row>
        <row r="675">
          <cell r="B675">
            <v>0.65900000000000003</v>
          </cell>
          <cell r="C675">
            <v>0</v>
          </cell>
        </row>
        <row r="676">
          <cell r="B676">
            <v>0.66</v>
          </cell>
          <cell r="C676">
            <v>0</v>
          </cell>
        </row>
        <row r="677">
          <cell r="B677">
            <v>0.66100000000000003</v>
          </cell>
          <cell r="C677">
            <v>0</v>
          </cell>
        </row>
        <row r="678">
          <cell r="B678">
            <v>0.66200000000000003</v>
          </cell>
          <cell r="C678">
            <v>0</v>
          </cell>
        </row>
        <row r="679">
          <cell r="B679">
            <v>0.66300000000000003</v>
          </cell>
          <cell r="C679">
            <v>0</v>
          </cell>
        </row>
        <row r="680">
          <cell r="B680">
            <v>0.66400000000000003</v>
          </cell>
          <cell r="C680">
            <v>0</v>
          </cell>
        </row>
        <row r="681">
          <cell r="B681">
            <v>0.66500000000000004</v>
          </cell>
          <cell r="C681">
            <v>0</v>
          </cell>
        </row>
        <row r="682">
          <cell r="B682">
            <v>0.66600000000000004</v>
          </cell>
          <cell r="C682">
            <v>0</v>
          </cell>
        </row>
        <row r="683">
          <cell r="B683">
            <v>0.66700000000000004</v>
          </cell>
          <cell r="C683">
            <v>0</v>
          </cell>
        </row>
        <row r="684">
          <cell r="B684">
            <v>0.66800000000000004</v>
          </cell>
          <cell r="C684">
            <v>0</v>
          </cell>
        </row>
        <row r="685">
          <cell r="B685">
            <v>0.66900000000000004</v>
          </cell>
          <cell r="C685">
            <v>0</v>
          </cell>
        </row>
        <row r="686">
          <cell r="B686">
            <v>0.67</v>
          </cell>
          <cell r="C686">
            <v>0</v>
          </cell>
        </row>
        <row r="687">
          <cell r="B687">
            <v>0.67100000000000004</v>
          </cell>
          <cell r="C687">
            <v>0</v>
          </cell>
        </row>
        <row r="688">
          <cell r="B688">
            <v>0.67200000000000004</v>
          </cell>
          <cell r="C688">
            <v>0</v>
          </cell>
        </row>
        <row r="689">
          <cell r="B689">
            <v>0.67300000000000004</v>
          </cell>
          <cell r="C689">
            <v>0</v>
          </cell>
        </row>
        <row r="690">
          <cell r="B690">
            <v>0.67400000000000004</v>
          </cell>
          <cell r="C690">
            <v>0</v>
          </cell>
        </row>
        <row r="691">
          <cell r="B691">
            <v>0.67500000000000004</v>
          </cell>
          <cell r="C691">
            <v>0</v>
          </cell>
        </row>
        <row r="692">
          <cell r="B692">
            <v>0.67600000000000005</v>
          </cell>
          <cell r="C692">
            <v>0</v>
          </cell>
        </row>
        <row r="693">
          <cell r="B693">
            <v>0.67700000000000005</v>
          </cell>
          <cell r="C693">
            <v>0</v>
          </cell>
        </row>
        <row r="694">
          <cell r="B694">
            <v>0.67800000000000005</v>
          </cell>
          <cell r="C694">
            <v>0</v>
          </cell>
        </row>
        <row r="695">
          <cell r="B695">
            <v>0.67900000000000005</v>
          </cell>
          <cell r="C695">
            <v>0</v>
          </cell>
        </row>
        <row r="696">
          <cell r="B696">
            <v>0.68</v>
          </cell>
          <cell r="C696">
            <v>0</v>
          </cell>
        </row>
        <row r="697">
          <cell r="B697">
            <v>0.68100000000000005</v>
          </cell>
          <cell r="C697">
            <v>0</v>
          </cell>
        </row>
        <row r="698">
          <cell r="B698">
            <v>0.68200000000000005</v>
          </cell>
          <cell r="C698">
            <v>0</v>
          </cell>
        </row>
        <row r="699">
          <cell r="B699">
            <v>0.68300000000000005</v>
          </cell>
          <cell r="C699">
            <v>0</v>
          </cell>
        </row>
        <row r="700">
          <cell r="B700">
            <v>0.68400000000000005</v>
          </cell>
          <cell r="C700">
            <v>0</v>
          </cell>
        </row>
        <row r="701">
          <cell r="B701">
            <v>0.68500000000000005</v>
          </cell>
          <cell r="C701">
            <v>0</v>
          </cell>
        </row>
        <row r="702">
          <cell r="B702">
            <v>0.68600000000000005</v>
          </cell>
          <cell r="C702">
            <v>0</v>
          </cell>
        </row>
        <row r="703">
          <cell r="B703">
            <v>0.68700000000000006</v>
          </cell>
          <cell r="C703">
            <v>0</v>
          </cell>
        </row>
        <row r="704">
          <cell r="B704">
            <v>0.68799999999999994</v>
          </cell>
          <cell r="C704">
            <v>0</v>
          </cell>
        </row>
        <row r="705">
          <cell r="B705">
            <v>0.68899999999999995</v>
          </cell>
          <cell r="C705">
            <v>0</v>
          </cell>
        </row>
        <row r="706">
          <cell r="B706">
            <v>0.69</v>
          </cell>
          <cell r="C706">
            <v>0</v>
          </cell>
        </row>
        <row r="707">
          <cell r="B707">
            <v>0.69099999999999995</v>
          </cell>
          <cell r="C707">
            <v>0</v>
          </cell>
        </row>
        <row r="708">
          <cell r="B708">
            <v>0.69199999999999995</v>
          </cell>
          <cell r="C708">
            <v>0</v>
          </cell>
        </row>
        <row r="709">
          <cell r="B709">
            <v>0.69299999999999995</v>
          </cell>
          <cell r="C709">
            <v>0</v>
          </cell>
        </row>
        <row r="710">
          <cell r="B710">
            <v>0.69399999999999995</v>
          </cell>
          <cell r="C710">
            <v>0</v>
          </cell>
        </row>
        <row r="711">
          <cell r="B711">
            <v>0.69499999999999995</v>
          </cell>
          <cell r="C711">
            <v>0</v>
          </cell>
        </row>
        <row r="712">
          <cell r="B712">
            <v>0.69599999999999995</v>
          </cell>
          <cell r="C712">
            <v>0</v>
          </cell>
        </row>
        <row r="713">
          <cell r="B713">
            <v>0.69699999999999995</v>
          </cell>
          <cell r="C713">
            <v>0</v>
          </cell>
        </row>
        <row r="714">
          <cell r="B714">
            <v>0.69799999999999995</v>
          </cell>
          <cell r="C714">
            <v>0</v>
          </cell>
        </row>
        <row r="715">
          <cell r="B715">
            <v>0.69899999999999995</v>
          </cell>
          <cell r="C715">
            <v>0</v>
          </cell>
        </row>
        <row r="716">
          <cell r="B716">
            <v>0.7</v>
          </cell>
          <cell r="C716">
            <v>0</v>
          </cell>
        </row>
        <row r="717">
          <cell r="B717">
            <v>0.70099999999999996</v>
          </cell>
          <cell r="C717">
            <v>0</v>
          </cell>
        </row>
        <row r="718">
          <cell r="B718">
            <v>0.70199999999999996</v>
          </cell>
          <cell r="C718">
            <v>0</v>
          </cell>
        </row>
        <row r="719">
          <cell r="B719">
            <v>0.70299999999999996</v>
          </cell>
          <cell r="C719">
            <v>0</v>
          </cell>
        </row>
        <row r="720">
          <cell r="B720">
            <v>0.70399999999999996</v>
          </cell>
          <cell r="C720">
            <v>0</v>
          </cell>
        </row>
        <row r="721">
          <cell r="B721">
            <v>0.70499999999999996</v>
          </cell>
          <cell r="C721">
            <v>0</v>
          </cell>
        </row>
        <row r="722">
          <cell r="B722">
            <v>0.70599999999999996</v>
          </cell>
          <cell r="C722">
            <v>0</v>
          </cell>
        </row>
        <row r="723">
          <cell r="B723">
            <v>0.70699999999999996</v>
          </cell>
          <cell r="C723">
            <v>0</v>
          </cell>
        </row>
        <row r="724">
          <cell r="B724">
            <v>0.70799999999999996</v>
          </cell>
          <cell r="C724">
            <v>0</v>
          </cell>
        </row>
        <row r="725">
          <cell r="B725">
            <v>0.70899999999999996</v>
          </cell>
          <cell r="C725">
            <v>0</v>
          </cell>
        </row>
        <row r="726">
          <cell r="B726">
            <v>0.71</v>
          </cell>
          <cell r="C726">
            <v>0</v>
          </cell>
        </row>
        <row r="727">
          <cell r="B727">
            <v>0.71099999999999997</v>
          </cell>
          <cell r="C727">
            <v>0</v>
          </cell>
        </row>
        <row r="728">
          <cell r="B728">
            <v>0.71199999999999997</v>
          </cell>
          <cell r="C728">
            <v>0</v>
          </cell>
        </row>
        <row r="729">
          <cell r="B729">
            <v>0.71299999999999997</v>
          </cell>
          <cell r="C729">
            <v>0</v>
          </cell>
        </row>
        <row r="730">
          <cell r="B730">
            <v>0.71399999999999997</v>
          </cell>
          <cell r="C730">
            <v>0</v>
          </cell>
        </row>
        <row r="731">
          <cell r="B731">
            <v>0.71499999999999997</v>
          </cell>
          <cell r="C731">
            <v>0</v>
          </cell>
        </row>
        <row r="732">
          <cell r="B732">
            <v>0.71599999999999997</v>
          </cell>
          <cell r="C732">
            <v>0</v>
          </cell>
        </row>
        <row r="733">
          <cell r="B733">
            <v>0.71699999999999997</v>
          </cell>
          <cell r="C733">
            <v>0</v>
          </cell>
        </row>
        <row r="734">
          <cell r="B734">
            <v>0.71799999999999997</v>
          </cell>
          <cell r="C734">
            <v>0</v>
          </cell>
        </row>
        <row r="735">
          <cell r="B735">
            <v>0.71899999999999997</v>
          </cell>
          <cell r="C735">
            <v>0</v>
          </cell>
        </row>
        <row r="736">
          <cell r="B736">
            <v>0.72</v>
          </cell>
          <cell r="C736">
            <v>0</v>
          </cell>
        </row>
        <row r="737">
          <cell r="B737">
            <v>0.72099999999999997</v>
          </cell>
          <cell r="C737">
            <v>0</v>
          </cell>
        </row>
        <row r="738">
          <cell r="B738">
            <v>0.72199999999999998</v>
          </cell>
          <cell r="C738">
            <v>0</v>
          </cell>
        </row>
        <row r="739">
          <cell r="B739">
            <v>0.72299999999999998</v>
          </cell>
          <cell r="C739">
            <v>0</v>
          </cell>
        </row>
        <row r="740">
          <cell r="B740">
            <v>0.72399999999999998</v>
          </cell>
          <cell r="C740">
            <v>0</v>
          </cell>
        </row>
        <row r="741">
          <cell r="B741">
            <v>0.72499999999999998</v>
          </cell>
          <cell r="C741">
            <v>0</v>
          </cell>
        </row>
        <row r="742">
          <cell r="B742">
            <v>0.72599999999999998</v>
          </cell>
          <cell r="C742">
            <v>0</v>
          </cell>
        </row>
        <row r="743">
          <cell r="B743">
            <v>0.72699999999999998</v>
          </cell>
          <cell r="C743">
            <v>0</v>
          </cell>
        </row>
        <row r="744">
          <cell r="B744">
            <v>0.72799999999999998</v>
          </cell>
          <cell r="C744">
            <v>0</v>
          </cell>
        </row>
        <row r="745">
          <cell r="B745">
            <v>0.72899999999999998</v>
          </cell>
          <cell r="C745">
            <v>0</v>
          </cell>
        </row>
        <row r="746">
          <cell r="B746">
            <v>0.73</v>
          </cell>
          <cell r="C746">
            <v>0</v>
          </cell>
        </row>
        <row r="747">
          <cell r="B747">
            <v>0.73099999999999998</v>
          </cell>
          <cell r="C747">
            <v>0</v>
          </cell>
        </row>
        <row r="748">
          <cell r="B748">
            <v>0.73199999999999998</v>
          </cell>
          <cell r="C748">
            <v>0</v>
          </cell>
        </row>
        <row r="749">
          <cell r="B749">
            <v>0.73299999999999998</v>
          </cell>
          <cell r="C749">
            <v>0</v>
          </cell>
        </row>
        <row r="750">
          <cell r="B750">
            <v>0.73399999999999999</v>
          </cell>
          <cell r="C750">
            <v>0</v>
          </cell>
        </row>
        <row r="751">
          <cell r="B751">
            <v>0.73499999999999999</v>
          </cell>
          <cell r="C751">
            <v>0</v>
          </cell>
        </row>
        <row r="752">
          <cell r="B752">
            <v>0.73599999999999999</v>
          </cell>
          <cell r="C752">
            <v>0</v>
          </cell>
        </row>
        <row r="753">
          <cell r="B753">
            <v>0.73699999999999999</v>
          </cell>
          <cell r="C753">
            <v>0</v>
          </cell>
        </row>
        <row r="754">
          <cell r="B754">
            <v>0.73799999999999999</v>
          </cell>
          <cell r="C754">
            <v>0</v>
          </cell>
        </row>
        <row r="755">
          <cell r="B755">
            <v>0.73899999999999999</v>
          </cell>
          <cell r="C755">
            <v>0</v>
          </cell>
        </row>
        <row r="756">
          <cell r="B756">
            <v>0.74</v>
          </cell>
          <cell r="C756">
            <v>0</v>
          </cell>
        </row>
        <row r="757">
          <cell r="B757">
            <v>0.74099999999999999</v>
          </cell>
          <cell r="C757">
            <v>0</v>
          </cell>
        </row>
        <row r="758">
          <cell r="B758">
            <v>0.74199999999999999</v>
          </cell>
          <cell r="C758">
            <v>0</v>
          </cell>
        </row>
        <row r="759">
          <cell r="B759">
            <v>0.74299999999999999</v>
          </cell>
          <cell r="C759">
            <v>0</v>
          </cell>
        </row>
        <row r="760">
          <cell r="B760">
            <v>0.74399999999999999</v>
          </cell>
          <cell r="C760">
            <v>0</v>
          </cell>
        </row>
        <row r="761">
          <cell r="B761">
            <v>0.745</v>
          </cell>
          <cell r="C761">
            <v>0</v>
          </cell>
        </row>
        <row r="762">
          <cell r="B762">
            <v>0.746</v>
          </cell>
          <cell r="C762">
            <v>0</v>
          </cell>
        </row>
        <row r="763">
          <cell r="B763">
            <v>0.747</v>
          </cell>
          <cell r="C763">
            <v>0</v>
          </cell>
        </row>
        <row r="764">
          <cell r="B764">
            <v>0.748</v>
          </cell>
          <cell r="C764">
            <v>0</v>
          </cell>
        </row>
        <row r="765">
          <cell r="B765">
            <v>0.749</v>
          </cell>
          <cell r="C765">
            <v>0</v>
          </cell>
        </row>
        <row r="766">
          <cell r="B766">
            <v>0.75</v>
          </cell>
          <cell r="C766">
            <v>0</v>
          </cell>
        </row>
        <row r="767">
          <cell r="B767">
            <v>0.751</v>
          </cell>
          <cell r="C767">
            <v>0</v>
          </cell>
        </row>
        <row r="768">
          <cell r="B768">
            <v>0.752</v>
          </cell>
          <cell r="C768">
            <v>0</v>
          </cell>
        </row>
        <row r="769">
          <cell r="B769">
            <v>0.753</v>
          </cell>
          <cell r="C769">
            <v>0</v>
          </cell>
        </row>
        <row r="770">
          <cell r="B770">
            <v>0.754</v>
          </cell>
          <cell r="C770">
            <v>0</v>
          </cell>
        </row>
        <row r="771">
          <cell r="B771">
            <v>0.755</v>
          </cell>
          <cell r="C771">
            <v>0</v>
          </cell>
        </row>
        <row r="772">
          <cell r="B772">
            <v>0.75600000000000001</v>
          </cell>
          <cell r="C772">
            <v>0</v>
          </cell>
        </row>
        <row r="773">
          <cell r="B773">
            <v>0.75700000000000001</v>
          </cell>
          <cell r="C773">
            <v>0</v>
          </cell>
        </row>
        <row r="774">
          <cell r="B774">
            <v>0.75800000000000001</v>
          </cell>
          <cell r="C774">
            <v>0</v>
          </cell>
        </row>
        <row r="775">
          <cell r="B775">
            <v>0.75900000000000001</v>
          </cell>
          <cell r="C775">
            <v>0</v>
          </cell>
        </row>
        <row r="776">
          <cell r="B776">
            <v>0.76</v>
          </cell>
          <cell r="C776">
            <v>0</v>
          </cell>
        </row>
        <row r="777">
          <cell r="B777">
            <v>0.76100000000000001</v>
          </cell>
          <cell r="C777">
            <v>0</v>
          </cell>
        </row>
        <row r="778">
          <cell r="B778">
            <v>0.76200000000000001</v>
          </cell>
          <cell r="C778">
            <v>0</v>
          </cell>
        </row>
        <row r="779">
          <cell r="B779">
            <v>0.76300000000000001</v>
          </cell>
          <cell r="C779">
            <v>0</v>
          </cell>
        </row>
        <row r="780">
          <cell r="B780">
            <v>0.76400000000000001</v>
          </cell>
          <cell r="C780">
            <v>0</v>
          </cell>
        </row>
        <row r="781">
          <cell r="B781">
            <v>0.76500000000000001</v>
          </cell>
          <cell r="C781">
            <v>0</v>
          </cell>
        </row>
        <row r="782">
          <cell r="B782">
            <v>0.76600000000000001</v>
          </cell>
          <cell r="C782">
            <v>0</v>
          </cell>
        </row>
        <row r="783">
          <cell r="B783">
            <v>0.76700000000000002</v>
          </cell>
          <cell r="C783">
            <v>0</v>
          </cell>
        </row>
        <row r="784">
          <cell r="B784">
            <v>0.76800000000000002</v>
          </cell>
          <cell r="C784">
            <v>0</v>
          </cell>
        </row>
        <row r="785">
          <cell r="B785">
            <v>0.76900000000000002</v>
          </cell>
          <cell r="C785">
            <v>0</v>
          </cell>
        </row>
        <row r="786">
          <cell r="B786">
            <v>0.77</v>
          </cell>
          <cell r="C786">
            <v>0</v>
          </cell>
        </row>
        <row r="787">
          <cell r="B787">
            <v>0.77100000000000002</v>
          </cell>
          <cell r="C787">
            <v>0</v>
          </cell>
        </row>
        <row r="788">
          <cell r="B788">
            <v>0.77200000000000002</v>
          </cell>
          <cell r="C788">
            <v>0</v>
          </cell>
        </row>
        <row r="789">
          <cell r="B789">
            <v>0.77300000000000002</v>
          </cell>
          <cell r="C789">
            <v>0</v>
          </cell>
        </row>
        <row r="790">
          <cell r="B790">
            <v>0.77400000000000002</v>
          </cell>
          <cell r="C790">
            <v>0</v>
          </cell>
        </row>
        <row r="791">
          <cell r="B791">
            <v>0.77500000000000002</v>
          </cell>
          <cell r="C791">
            <v>0</v>
          </cell>
        </row>
        <row r="792">
          <cell r="B792">
            <v>0.77600000000000002</v>
          </cell>
          <cell r="C792">
            <v>0</v>
          </cell>
        </row>
        <row r="793">
          <cell r="B793">
            <v>0.77700000000000002</v>
          </cell>
          <cell r="C793">
            <v>0</v>
          </cell>
        </row>
        <row r="794">
          <cell r="B794">
            <v>0.77800000000000002</v>
          </cell>
          <cell r="C794">
            <v>0</v>
          </cell>
        </row>
        <row r="795">
          <cell r="B795">
            <v>0.77900000000000003</v>
          </cell>
          <cell r="C795">
            <v>0</v>
          </cell>
        </row>
        <row r="796">
          <cell r="B796">
            <v>0.78</v>
          </cell>
          <cell r="C796">
            <v>0</v>
          </cell>
        </row>
        <row r="797">
          <cell r="B797">
            <v>0.78100000000000003</v>
          </cell>
          <cell r="C797">
            <v>0</v>
          </cell>
        </row>
        <row r="798">
          <cell r="B798">
            <v>0.78200000000000003</v>
          </cell>
          <cell r="C798">
            <v>0</v>
          </cell>
        </row>
        <row r="799">
          <cell r="B799">
            <v>0.78300000000000003</v>
          </cell>
          <cell r="C799">
            <v>0</v>
          </cell>
        </row>
        <row r="800">
          <cell r="B800">
            <v>0.78400000000000003</v>
          </cell>
          <cell r="C800">
            <v>0</v>
          </cell>
        </row>
        <row r="801">
          <cell r="B801">
            <v>0.78500000000000003</v>
          </cell>
          <cell r="C801">
            <v>0</v>
          </cell>
        </row>
        <row r="802">
          <cell r="B802">
            <v>0.78600000000000003</v>
          </cell>
          <cell r="C802">
            <v>0</v>
          </cell>
        </row>
        <row r="803">
          <cell r="B803">
            <v>0.78700000000000003</v>
          </cell>
          <cell r="C803">
            <v>0</v>
          </cell>
        </row>
        <row r="804">
          <cell r="B804">
            <v>0.78800000000000003</v>
          </cell>
          <cell r="C804">
            <v>0</v>
          </cell>
        </row>
        <row r="805">
          <cell r="B805">
            <v>0.78900000000000003</v>
          </cell>
          <cell r="C805">
            <v>0</v>
          </cell>
        </row>
        <row r="806">
          <cell r="B806">
            <v>0.79</v>
          </cell>
          <cell r="C806">
            <v>0</v>
          </cell>
        </row>
        <row r="807">
          <cell r="B807">
            <v>0.79100000000000004</v>
          </cell>
          <cell r="C807">
            <v>0</v>
          </cell>
        </row>
        <row r="808">
          <cell r="B808">
            <v>0.79200000000000004</v>
          </cell>
          <cell r="C808">
            <v>0</v>
          </cell>
        </row>
        <row r="809">
          <cell r="B809">
            <v>0.79300000000000004</v>
          </cell>
          <cell r="C809">
            <v>0</v>
          </cell>
        </row>
        <row r="810">
          <cell r="B810">
            <v>0.79400000000000004</v>
          </cell>
          <cell r="C810">
            <v>0</v>
          </cell>
        </row>
        <row r="811">
          <cell r="B811">
            <v>0.79500000000000004</v>
          </cell>
          <cell r="C811">
            <v>0</v>
          </cell>
        </row>
        <row r="812">
          <cell r="B812">
            <v>0.79600000000000004</v>
          </cell>
          <cell r="C812">
            <v>0</v>
          </cell>
        </row>
        <row r="813">
          <cell r="B813">
            <v>0.79700000000000004</v>
          </cell>
          <cell r="C813">
            <v>0</v>
          </cell>
        </row>
        <row r="814">
          <cell r="B814">
            <v>0.79800000000000004</v>
          </cell>
          <cell r="C814">
            <v>0</v>
          </cell>
        </row>
        <row r="815">
          <cell r="B815">
            <v>0.79900000000000004</v>
          </cell>
          <cell r="C815">
            <v>0</v>
          </cell>
        </row>
        <row r="816">
          <cell r="B816">
            <v>0.8</v>
          </cell>
          <cell r="C816">
            <v>0</v>
          </cell>
        </row>
        <row r="817">
          <cell r="B817">
            <v>0.80100000000000005</v>
          </cell>
          <cell r="C817">
            <v>0</v>
          </cell>
        </row>
        <row r="818">
          <cell r="B818">
            <v>0.80200000000000005</v>
          </cell>
          <cell r="C818">
            <v>0</v>
          </cell>
        </row>
        <row r="819">
          <cell r="B819">
            <v>0.80300000000000005</v>
          </cell>
          <cell r="C819">
            <v>0</v>
          </cell>
        </row>
        <row r="820">
          <cell r="B820">
            <v>0.80400000000000005</v>
          </cell>
          <cell r="C820">
            <v>0</v>
          </cell>
        </row>
        <row r="821">
          <cell r="B821">
            <v>0.80500000000000005</v>
          </cell>
          <cell r="C821">
            <v>0</v>
          </cell>
        </row>
        <row r="822">
          <cell r="B822">
            <v>0.80600000000000005</v>
          </cell>
          <cell r="C822">
            <v>0</v>
          </cell>
        </row>
        <row r="823">
          <cell r="B823">
            <v>0.80700000000000005</v>
          </cell>
          <cell r="C823">
            <v>0</v>
          </cell>
        </row>
        <row r="824">
          <cell r="B824">
            <v>0.80800000000000005</v>
          </cell>
          <cell r="C824">
            <v>0</v>
          </cell>
        </row>
        <row r="825">
          <cell r="B825">
            <v>0.80900000000000005</v>
          </cell>
          <cell r="C825">
            <v>0</v>
          </cell>
        </row>
        <row r="826">
          <cell r="B826">
            <v>0.81</v>
          </cell>
          <cell r="C826">
            <v>0</v>
          </cell>
        </row>
        <row r="827">
          <cell r="B827">
            <v>0.81100000000000005</v>
          </cell>
          <cell r="C827">
            <v>0</v>
          </cell>
        </row>
        <row r="828">
          <cell r="B828">
            <v>0.81200000000000006</v>
          </cell>
          <cell r="C828">
            <v>0</v>
          </cell>
        </row>
        <row r="829">
          <cell r="B829">
            <v>0.81299999999999994</v>
          </cell>
          <cell r="C829">
            <v>0</v>
          </cell>
        </row>
        <row r="830">
          <cell r="B830">
            <v>0.81399999999999995</v>
          </cell>
          <cell r="C830">
            <v>0</v>
          </cell>
        </row>
        <row r="831">
          <cell r="B831">
            <v>0.81499999999999995</v>
          </cell>
          <cell r="C831">
            <v>0</v>
          </cell>
        </row>
        <row r="832">
          <cell r="B832">
            <v>0.81599999999999995</v>
          </cell>
          <cell r="C832">
            <v>0</v>
          </cell>
        </row>
        <row r="833">
          <cell r="B833">
            <v>0.81699999999999995</v>
          </cell>
          <cell r="C833">
            <v>0</v>
          </cell>
        </row>
        <row r="834">
          <cell r="B834">
            <v>0.81799999999999995</v>
          </cell>
          <cell r="C834">
            <v>0</v>
          </cell>
        </row>
        <row r="835">
          <cell r="B835">
            <v>0.81899999999999995</v>
          </cell>
          <cell r="C835">
            <v>0</v>
          </cell>
        </row>
        <row r="836">
          <cell r="B836">
            <v>0.82</v>
          </cell>
          <cell r="C836">
            <v>0</v>
          </cell>
        </row>
        <row r="837">
          <cell r="B837">
            <v>0.82099999999999995</v>
          </cell>
          <cell r="C837">
            <v>0</v>
          </cell>
        </row>
        <row r="838">
          <cell r="B838">
            <v>0.82199999999999995</v>
          </cell>
          <cell r="C838">
            <v>0</v>
          </cell>
        </row>
        <row r="839">
          <cell r="B839">
            <v>0.82299999999999995</v>
          </cell>
          <cell r="C839">
            <v>0</v>
          </cell>
        </row>
        <row r="840">
          <cell r="B840">
            <v>0.82399999999999995</v>
          </cell>
          <cell r="C840">
            <v>0</v>
          </cell>
        </row>
        <row r="841">
          <cell r="B841">
            <v>0.82499999999999996</v>
          </cell>
          <cell r="C841">
            <v>0</v>
          </cell>
        </row>
        <row r="842">
          <cell r="B842">
            <v>0.82599999999999996</v>
          </cell>
          <cell r="C842">
            <v>0</v>
          </cell>
        </row>
        <row r="843">
          <cell r="B843">
            <v>0.82699999999999996</v>
          </cell>
          <cell r="C843">
            <v>0</v>
          </cell>
        </row>
        <row r="844">
          <cell r="B844">
            <v>0.82799999999999996</v>
          </cell>
          <cell r="C844">
            <v>0</v>
          </cell>
        </row>
        <row r="845">
          <cell r="B845">
            <v>0.82899999999999996</v>
          </cell>
          <cell r="C845">
            <v>0</v>
          </cell>
        </row>
        <row r="846">
          <cell r="B846">
            <v>0.83</v>
          </cell>
          <cell r="C846">
            <v>0</v>
          </cell>
        </row>
        <row r="847">
          <cell r="B847">
            <v>0.83099999999999996</v>
          </cell>
          <cell r="C847">
            <v>0</v>
          </cell>
        </row>
        <row r="848">
          <cell r="B848">
            <v>0.83199999999999996</v>
          </cell>
          <cell r="C848">
            <v>0</v>
          </cell>
        </row>
        <row r="849">
          <cell r="B849">
            <v>0.83299999999999996</v>
          </cell>
          <cell r="C849">
            <v>0</v>
          </cell>
        </row>
        <row r="850">
          <cell r="B850">
            <v>0.83399999999999996</v>
          </cell>
          <cell r="C850">
            <v>0</v>
          </cell>
        </row>
        <row r="851">
          <cell r="B851">
            <v>0.83499999999999996</v>
          </cell>
          <cell r="C851">
            <v>0</v>
          </cell>
        </row>
        <row r="852">
          <cell r="B852">
            <v>0.83599999999999997</v>
          </cell>
          <cell r="C852">
            <v>0</v>
          </cell>
        </row>
        <row r="853">
          <cell r="B853">
            <v>0.83699999999999997</v>
          </cell>
          <cell r="C853">
            <v>0</v>
          </cell>
        </row>
        <row r="854">
          <cell r="B854">
            <v>0.83799999999999997</v>
          </cell>
          <cell r="C854">
            <v>0</v>
          </cell>
        </row>
        <row r="855">
          <cell r="B855">
            <v>0.83899999999999997</v>
          </cell>
          <cell r="C855">
            <v>0</v>
          </cell>
        </row>
        <row r="856">
          <cell r="B856">
            <v>0.84</v>
          </cell>
          <cell r="C856">
            <v>0</v>
          </cell>
        </row>
        <row r="857">
          <cell r="B857">
            <v>0.84099999999999997</v>
          </cell>
          <cell r="C857">
            <v>0</v>
          </cell>
        </row>
        <row r="858">
          <cell r="B858">
            <v>0.84199999999999997</v>
          </cell>
          <cell r="C858">
            <v>0</v>
          </cell>
        </row>
        <row r="859">
          <cell r="B859">
            <v>0.84299999999999997</v>
          </cell>
          <cell r="C859">
            <v>0</v>
          </cell>
        </row>
        <row r="860">
          <cell r="B860">
            <v>0.84399999999999997</v>
          </cell>
          <cell r="C860">
            <v>0</v>
          </cell>
        </row>
        <row r="861">
          <cell r="B861">
            <v>0.84499999999999997</v>
          </cell>
          <cell r="C861">
            <v>0</v>
          </cell>
        </row>
        <row r="862">
          <cell r="B862">
            <v>0.84599999999999997</v>
          </cell>
          <cell r="C862">
            <v>0</v>
          </cell>
        </row>
        <row r="863">
          <cell r="B863">
            <v>0.84699999999999998</v>
          </cell>
          <cell r="C863">
            <v>0</v>
          </cell>
        </row>
        <row r="864">
          <cell r="B864">
            <v>0.84799999999999998</v>
          </cell>
          <cell r="C864">
            <v>0</v>
          </cell>
        </row>
        <row r="865">
          <cell r="B865">
            <v>0.84899999999999998</v>
          </cell>
          <cell r="C865">
            <v>0</v>
          </cell>
        </row>
        <row r="866">
          <cell r="B866">
            <v>0.85</v>
          </cell>
          <cell r="C866">
            <v>0</v>
          </cell>
        </row>
        <row r="867">
          <cell r="B867">
            <v>0.85099999999999998</v>
          </cell>
          <cell r="C867">
            <v>0</v>
          </cell>
        </row>
        <row r="868">
          <cell r="B868">
            <v>0.85199999999999998</v>
          </cell>
          <cell r="C868">
            <v>0</v>
          </cell>
        </row>
        <row r="869">
          <cell r="B869">
            <v>0.85299999999999998</v>
          </cell>
          <cell r="C869">
            <v>0</v>
          </cell>
        </row>
        <row r="870">
          <cell r="B870">
            <v>0.85399999999999998</v>
          </cell>
          <cell r="C870">
            <v>0</v>
          </cell>
        </row>
        <row r="871">
          <cell r="B871">
            <v>0.85499999999999998</v>
          </cell>
          <cell r="C871">
            <v>0</v>
          </cell>
        </row>
        <row r="872">
          <cell r="B872">
            <v>0.85599999999999998</v>
          </cell>
          <cell r="C872">
            <v>0</v>
          </cell>
        </row>
        <row r="873">
          <cell r="B873">
            <v>0.85699999999999998</v>
          </cell>
          <cell r="C873">
            <v>0</v>
          </cell>
        </row>
        <row r="874">
          <cell r="B874">
            <v>0.85799999999999998</v>
          </cell>
          <cell r="C874">
            <v>0</v>
          </cell>
        </row>
        <row r="875">
          <cell r="B875">
            <v>0.85899999999999999</v>
          </cell>
          <cell r="C875">
            <v>0</v>
          </cell>
        </row>
        <row r="876">
          <cell r="B876">
            <v>0.86</v>
          </cell>
          <cell r="C876">
            <v>0</v>
          </cell>
        </row>
        <row r="877">
          <cell r="B877">
            <v>0.86099999999999999</v>
          </cell>
          <cell r="C877">
            <v>0</v>
          </cell>
        </row>
        <row r="878">
          <cell r="B878">
            <v>0.86199999999999999</v>
          </cell>
          <cell r="C878">
            <v>0</v>
          </cell>
        </row>
        <row r="879">
          <cell r="B879">
            <v>0.86299999999999999</v>
          </cell>
          <cell r="C879">
            <v>0</v>
          </cell>
        </row>
        <row r="880">
          <cell r="B880">
            <v>0.86399999999999999</v>
          </cell>
          <cell r="C880">
            <v>0</v>
          </cell>
        </row>
        <row r="881">
          <cell r="B881">
            <v>0.86499999999999999</v>
          </cell>
          <cell r="C881">
            <v>0</v>
          </cell>
        </row>
        <row r="882">
          <cell r="B882">
            <v>0.86599999999999999</v>
          </cell>
          <cell r="C882">
            <v>0</v>
          </cell>
        </row>
        <row r="883">
          <cell r="B883">
            <v>0.86699999999999999</v>
          </cell>
          <cell r="C883">
            <v>0</v>
          </cell>
        </row>
        <row r="884">
          <cell r="B884">
            <v>0.86799999999999999</v>
          </cell>
          <cell r="C884">
            <v>0</v>
          </cell>
        </row>
        <row r="885">
          <cell r="B885">
            <v>0.86899999999999999</v>
          </cell>
          <cell r="C885">
            <v>0</v>
          </cell>
        </row>
        <row r="886">
          <cell r="B886">
            <v>0.87</v>
          </cell>
          <cell r="C886">
            <v>0</v>
          </cell>
        </row>
        <row r="887">
          <cell r="B887">
            <v>0.871</v>
          </cell>
          <cell r="C887">
            <v>0</v>
          </cell>
        </row>
        <row r="888">
          <cell r="B888">
            <v>0.872</v>
          </cell>
          <cell r="C888">
            <v>0</v>
          </cell>
        </row>
        <row r="889">
          <cell r="B889">
            <v>0.873</v>
          </cell>
          <cell r="C889">
            <v>0</v>
          </cell>
        </row>
        <row r="890">
          <cell r="B890">
            <v>0.874</v>
          </cell>
          <cell r="C890">
            <v>0</v>
          </cell>
        </row>
        <row r="891">
          <cell r="B891">
            <v>0.875</v>
          </cell>
          <cell r="C891">
            <v>0</v>
          </cell>
        </row>
        <row r="892">
          <cell r="B892">
            <v>0.876</v>
          </cell>
          <cell r="C892">
            <v>0</v>
          </cell>
        </row>
        <row r="893">
          <cell r="B893">
            <v>0.877</v>
          </cell>
          <cell r="C893">
            <v>0</v>
          </cell>
        </row>
        <row r="894">
          <cell r="B894">
            <v>0.878</v>
          </cell>
          <cell r="C894">
            <v>0</v>
          </cell>
        </row>
        <row r="895">
          <cell r="B895">
            <v>0.879</v>
          </cell>
          <cell r="C895">
            <v>0</v>
          </cell>
        </row>
        <row r="896">
          <cell r="B896">
            <v>0.88</v>
          </cell>
          <cell r="C896">
            <v>0</v>
          </cell>
        </row>
        <row r="897">
          <cell r="B897">
            <v>0.88100000000000001</v>
          </cell>
          <cell r="C897">
            <v>0</v>
          </cell>
        </row>
        <row r="898">
          <cell r="B898">
            <v>0.88200000000000001</v>
          </cell>
          <cell r="C898">
            <v>0</v>
          </cell>
        </row>
        <row r="899">
          <cell r="B899">
            <v>0.88300000000000001</v>
          </cell>
          <cell r="C899">
            <v>0</v>
          </cell>
        </row>
        <row r="900">
          <cell r="B900">
            <v>0.88400000000000001</v>
          </cell>
          <cell r="C900">
            <v>0</v>
          </cell>
        </row>
        <row r="901">
          <cell r="B901">
            <v>0.88500000000000001</v>
          </cell>
          <cell r="C901">
            <v>0</v>
          </cell>
        </row>
        <row r="902">
          <cell r="B902">
            <v>0.88600000000000001</v>
          </cell>
          <cell r="C902">
            <v>0</v>
          </cell>
        </row>
        <row r="903">
          <cell r="B903">
            <v>0.88700000000000001</v>
          </cell>
          <cell r="C903">
            <v>0</v>
          </cell>
        </row>
        <row r="904">
          <cell r="B904">
            <v>0.88800000000000001</v>
          </cell>
          <cell r="C904">
            <v>0</v>
          </cell>
        </row>
        <row r="905">
          <cell r="B905">
            <v>0.88900000000000001</v>
          </cell>
          <cell r="C905">
            <v>0</v>
          </cell>
        </row>
        <row r="906">
          <cell r="B906">
            <v>0.89</v>
          </cell>
          <cell r="C906">
            <v>0</v>
          </cell>
        </row>
        <row r="907">
          <cell r="B907">
            <v>0.89100000000000001</v>
          </cell>
          <cell r="C907">
            <v>0</v>
          </cell>
        </row>
        <row r="908">
          <cell r="B908">
            <v>0.89200000000000002</v>
          </cell>
          <cell r="C908">
            <v>0</v>
          </cell>
        </row>
        <row r="909">
          <cell r="B909">
            <v>0.89300000000000002</v>
          </cell>
          <cell r="C909">
            <v>0</v>
          </cell>
        </row>
        <row r="910">
          <cell r="B910">
            <v>0.89400000000000002</v>
          </cell>
          <cell r="C910">
            <v>0</v>
          </cell>
        </row>
        <row r="911">
          <cell r="B911">
            <v>0.89500000000000002</v>
          </cell>
          <cell r="C911">
            <v>0</v>
          </cell>
        </row>
        <row r="912">
          <cell r="B912">
            <v>0.89600000000000002</v>
          </cell>
          <cell r="C912">
            <v>0</v>
          </cell>
        </row>
        <row r="913">
          <cell r="B913">
            <v>0.89700000000000002</v>
          </cell>
          <cell r="C913">
            <v>0</v>
          </cell>
        </row>
        <row r="914">
          <cell r="B914">
            <v>0.89800000000000002</v>
          </cell>
          <cell r="C914">
            <v>0</v>
          </cell>
        </row>
        <row r="915">
          <cell r="B915">
            <v>0.89900000000000002</v>
          </cell>
          <cell r="C915">
            <v>0</v>
          </cell>
        </row>
        <row r="916">
          <cell r="B916">
            <v>0.9</v>
          </cell>
          <cell r="C916">
            <v>0</v>
          </cell>
        </row>
        <row r="917">
          <cell r="B917">
            <v>0.90100000000000002</v>
          </cell>
          <cell r="C917">
            <v>0</v>
          </cell>
        </row>
        <row r="918">
          <cell r="B918">
            <v>0.90200000000000002</v>
          </cell>
          <cell r="C918">
            <v>0</v>
          </cell>
        </row>
        <row r="919">
          <cell r="B919">
            <v>0.90300000000000002</v>
          </cell>
          <cell r="C919">
            <v>0</v>
          </cell>
        </row>
        <row r="920">
          <cell r="B920">
            <v>0.90400000000000003</v>
          </cell>
          <cell r="C920">
            <v>0</v>
          </cell>
        </row>
        <row r="921">
          <cell r="B921">
            <v>0.90500000000000003</v>
          </cell>
          <cell r="C921">
            <v>0</v>
          </cell>
        </row>
        <row r="922">
          <cell r="B922">
            <v>0.90600000000000003</v>
          </cell>
          <cell r="C922">
            <v>0</v>
          </cell>
        </row>
        <row r="923">
          <cell r="B923">
            <v>0.90700000000000003</v>
          </cell>
          <cell r="C923">
            <v>0</v>
          </cell>
        </row>
        <row r="924">
          <cell r="B924">
            <v>0.90800000000000003</v>
          </cell>
          <cell r="C924">
            <v>0</v>
          </cell>
        </row>
        <row r="925">
          <cell r="B925">
            <v>0.90900000000000003</v>
          </cell>
          <cell r="C925">
            <v>0</v>
          </cell>
        </row>
        <row r="926">
          <cell r="B926">
            <v>0.91</v>
          </cell>
          <cell r="C926">
            <v>0</v>
          </cell>
        </row>
        <row r="927">
          <cell r="B927">
            <v>0.91100000000000003</v>
          </cell>
          <cell r="C927">
            <v>0</v>
          </cell>
        </row>
        <row r="928">
          <cell r="B928">
            <v>0.91200000000000003</v>
          </cell>
          <cell r="C928">
            <v>0</v>
          </cell>
        </row>
        <row r="929">
          <cell r="B929">
            <v>0.91300000000000003</v>
          </cell>
          <cell r="C929">
            <v>0</v>
          </cell>
        </row>
        <row r="930">
          <cell r="B930">
            <v>0.91400000000000003</v>
          </cell>
          <cell r="C930">
            <v>0</v>
          </cell>
        </row>
        <row r="931">
          <cell r="B931">
            <v>0.91500000000000004</v>
          </cell>
          <cell r="C931">
            <v>0</v>
          </cell>
        </row>
        <row r="932">
          <cell r="B932">
            <v>0.91600000000000004</v>
          </cell>
          <cell r="C932">
            <v>0</v>
          </cell>
        </row>
        <row r="933">
          <cell r="B933">
            <v>0.91700000000000004</v>
          </cell>
          <cell r="C933">
            <v>0</v>
          </cell>
        </row>
        <row r="934">
          <cell r="B934">
            <v>0.91800000000000004</v>
          </cell>
          <cell r="C934">
            <v>0</v>
          </cell>
        </row>
        <row r="935">
          <cell r="B935">
            <v>0.91900000000000004</v>
          </cell>
          <cell r="C935">
            <v>0</v>
          </cell>
        </row>
        <row r="936">
          <cell r="B936">
            <v>0.92</v>
          </cell>
          <cell r="C936">
            <v>0</v>
          </cell>
        </row>
        <row r="937">
          <cell r="B937">
            <v>0.92100000000000004</v>
          </cell>
          <cell r="C937">
            <v>0</v>
          </cell>
        </row>
        <row r="938">
          <cell r="B938">
            <v>0.92200000000000004</v>
          </cell>
          <cell r="C938">
            <v>0</v>
          </cell>
        </row>
        <row r="939">
          <cell r="B939">
            <v>0.92300000000000004</v>
          </cell>
          <cell r="C939">
            <v>0</v>
          </cell>
        </row>
        <row r="940">
          <cell r="B940">
            <v>0.92400000000000004</v>
          </cell>
          <cell r="C940">
            <v>0</v>
          </cell>
        </row>
        <row r="941">
          <cell r="B941">
            <v>0.92500000000000004</v>
          </cell>
          <cell r="C941">
            <v>0</v>
          </cell>
        </row>
        <row r="942">
          <cell r="B942">
            <v>0.92600000000000005</v>
          </cell>
          <cell r="C942">
            <v>0</v>
          </cell>
        </row>
        <row r="943">
          <cell r="B943">
            <v>0.92700000000000005</v>
          </cell>
          <cell r="C943">
            <v>0</v>
          </cell>
        </row>
        <row r="944">
          <cell r="B944">
            <v>0.92800000000000005</v>
          </cell>
          <cell r="C944">
            <v>0</v>
          </cell>
        </row>
        <row r="945">
          <cell r="B945">
            <v>0.92900000000000005</v>
          </cell>
          <cell r="C945">
            <v>0</v>
          </cell>
        </row>
        <row r="946">
          <cell r="B946">
            <v>0.93</v>
          </cell>
          <cell r="C946">
            <v>0</v>
          </cell>
        </row>
        <row r="947">
          <cell r="B947">
            <v>0.93100000000000005</v>
          </cell>
          <cell r="C947">
            <v>0</v>
          </cell>
        </row>
        <row r="948">
          <cell r="B948">
            <v>0.93200000000000005</v>
          </cell>
          <cell r="C948">
            <v>0</v>
          </cell>
        </row>
        <row r="949">
          <cell r="B949">
            <v>0.93300000000000005</v>
          </cell>
          <cell r="C949">
            <v>0</v>
          </cell>
        </row>
        <row r="950">
          <cell r="B950">
            <v>0.93400000000000005</v>
          </cell>
          <cell r="C950">
            <v>0</v>
          </cell>
        </row>
        <row r="951">
          <cell r="B951">
            <v>0.93500000000000005</v>
          </cell>
          <cell r="C951">
            <v>0</v>
          </cell>
        </row>
        <row r="952">
          <cell r="B952">
            <v>0.93600000000000005</v>
          </cell>
          <cell r="C952">
            <v>0</v>
          </cell>
        </row>
        <row r="953">
          <cell r="B953">
            <v>0.93700000000000006</v>
          </cell>
          <cell r="C953">
            <v>0</v>
          </cell>
        </row>
        <row r="954">
          <cell r="B954">
            <v>0.93799999999999994</v>
          </cell>
          <cell r="C954">
            <v>0</v>
          </cell>
        </row>
        <row r="955">
          <cell r="B955">
            <v>0.93899999999999995</v>
          </cell>
          <cell r="C955">
            <v>0</v>
          </cell>
        </row>
        <row r="956">
          <cell r="B956">
            <v>0.94</v>
          </cell>
          <cell r="C956">
            <v>0</v>
          </cell>
        </row>
        <row r="957">
          <cell r="B957">
            <v>0.94099999999999995</v>
          </cell>
          <cell r="C957">
            <v>0</v>
          </cell>
        </row>
        <row r="958">
          <cell r="B958">
            <v>0.94199999999999995</v>
          </cell>
          <cell r="C958">
            <v>0</v>
          </cell>
        </row>
        <row r="959">
          <cell r="B959">
            <v>0.94299999999999995</v>
          </cell>
          <cell r="C959">
            <v>0</v>
          </cell>
        </row>
        <row r="960">
          <cell r="B960">
            <v>0.94399999999999995</v>
          </cell>
          <cell r="C960">
            <v>0</v>
          </cell>
        </row>
        <row r="961">
          <cell r="B961">
            <v>0.94499999999999995</v>
          </cell>
          <cell r="C961">
            <v>0</v>
          </cell>
        </row>
        <row r="962">
          <cell r="B962">
            <v>0.94599999999999995</v>
          </cell>
          <cell r="C962">
            <v>0</v>
          </cell>
        </row>
        <row r="963">
          <cell r="B963">
            <v>0.94699999999999995</v>
          </cell>
          <cell r="C963">
            <v>0</v>
          </cell>
        </row>
        <row r="964">
          <cell r="B964">
            <v>0.94799999999999995</v>
          </cell>
          <cell r="C964">
            <v>0</v>
          </cell>
        </row>
        <row r="965">
          <cell r="B965">
            <v>0.94899999999999995</v>
          </cell>
          <cell r="C965">
            <v>0</v>
          </cell>
        </row>
        <row r="966">
          <cell r="B966">
            <v>0.95</v>
          </cell>
          <cell r="C966">
            <v>0</v>
          </cell>
        </row>
        <row r="967">
          <cell r="B967">
            <v>0.95099999999999996</v>
          </cell>
          <cell r="C967">
            <v>0</v>
          </cell>
        </row>
        <row r="968">
          <cell r="B968">
            <v>0.95199999999999996</v>
          </cell>
          <cell r="C968">
            <v>0</v>
          </cell>
        </row>
        <row r="969">
          <cell r="B969">
            <v>0.95299999999999996</v>
          </cell>
          <cell r="C969">
            <v>0</v>
          </cell>
        </row>
        <row r="970">
          <cell r="B970">
            <v>0.95399999999999996</v>
          </cell>
          <cell r="C970">
            <v>0</v>
          </cell>
        </row>
        <row r="971">
          <cell r="B971">
            <v>0.95499999999999996</v>
          </cell>
          <cell r="C971">
            <v>0</v>
          </cell>
        </row>
        <row r="972">
          <cell r="B972">
            <v>0.95599999999999996</v>
          </cell>
          <cell r="C972">
            <v>0</v>
          </cell>
        </row>
        <row r="973">
          <cell r="B973">
            <v>0.95699999999999996</v>
          </cell>
          <cell r="C973">
            <v>0</v>
          </cell>
        </row>
        <row r="974">
          <cell r="B974">
            <v>0.95799999999999996</v>
          </cell>
          <cell r="C974">
            <v>0</v>
          </cell>
        </row>
        <row r="975">
          <cell r="B975">
            <v>0.95899999999999996</v>
          </cell>
          <cell r="C975">
            <v>0</v>
          </cell>
        </row>
        <row r="976">
          <cell r="B976">
            <v>0.96</v>
          </cell>
          <cell r="C976">
            <v>0</v>
          </cell>
        </row>
        <row r="977">
          <cell r="B977">
            <v>0.96099999999999997</v>
          </cell>
          <cell r="C977">
            <v>0</v>
          </cell>
        </row>
        <row r="978">
          <cell r="B978">
            <v>0.96199999999999997</v>
          </cell>
          <cell r="C978">
            <v>0</v>
          </cell>
        </row>
        <row r="979">
          <cell r="B979">
            <v>0.96299999999999997</v>
          </cell>
          <cell r="C979">
            <v>0</v>
          </cell>
        </row>
        <row r="980">
          <cell r="B980">
            <v>0.96399999999999997</v>
          </cell>
          <cell r="C980">
            <v>0</v>
          </cell>
        </row>
        <row r="981">
          <cell r="B981">
            <v>0.96499999999999997</v>
          </cell>
          <cell r="C981">
            <v>0</v>
          </cell>
        </row>
        <row r="982">
          <cell r="B982">
            <v>0.96599999999999997</v>
          </cell>
          <cell r="C982">
            <v>0</v>
          </cell>
        </row>
        <row r="983">
          <cell r="B983">
            <v>0.96699999999999997</v>
          </cell>
          <cell r="C983">
            <v>0</v>
          </cell>
        </row>
        <row r="984">
          <cell r="B984">
            <v>0.96799999999999997</v>
          </cell>
          <cell r="C984">
            <v>0</v>
          </cell>
        </row>
        <row r="985">
          <cell r="B985">
            <v>0.96899999999999997</v>
          </cell>
          <cell r="C985">
            <v>0</v>
          </cell>
        </row>
        <row r="986">
          <cell r="B986">
            <v>0.97</v>
          </cell>
          <cell r="C986">
            <v>0</v>
          </cell>
        </row>
        <row r="987">
          <cell r="B987">
            <v>0.97099999999999997</v>
          </cell>
          <cell r="C987">
            <v>0</v>
          </cell>
        </row>
        <row r="988">
          <cell r="B988">
            <v>0.97199999999999998</v>
          </cell>
          <cell r="C988">
            <v>0</v>
          </cell>
        </row>
        <row r="989">
          <cell r="B989">
            <v>0.97299999999999998</v>
          </cell>
          <cell r="C989">
            <v>0</v>
          </cell>
        </row>
        <row r="990">
          <cell r="B990">
            <v>0.97399999999999998</v>
          </cell>
          <cell r="C990">
            <v>0</v>
          </cell>
        </row>
        <row r="991">
          <cell r="B991">
            <v>0.97499999999999998</v>
          </cell>
          <cell r="C991">
            <v>0</v>
          </cell>
        </row>
        <row r="992">
          <cell r="B992">
            <v>0.97599999999999998</v>
          </cell>
          <cell r="C992">
            <v>0</v>
          </cell>
        </row>
        <row r="993">
          <cell r="B993">
            <v>0.97699999999999998</v>
          </cell>
          <cell r="C993">
            <v>0</v>
          </cell>
        </row>
        <row r="994">
          <cell r="B994">
            <v>0.97799999999999998</v>
          </cell>
          <cell r="C994">
            <v>0</v>
          </cell>
        </row>
        <row r="995">
          <cell r="B995">
            <v>0.97899999999999998</v>
          </cell>
          <cell r="C995">
            <v>0</v>
          </cell>
        </row>
        <row r="996">
          <cell r="B996">
            <v>0.98</v>
          </cell>
          <cell r="C996">
            <v>0</v>
          </cell>
        </row>
        <row r="997">
          <cell r="B997">
            <v>0.98099999999999998</v>
          </cell>
          <cell r="C997">
            <v>0</v>
          </cell>
        </row>
        <row r="998">
          <cell r="B998">
            <v>0.98199999999999998</v>
          </cell>
          <cell r="C998">
            <v>0</v>
          </cell>
        </row>
        <row r="999">
          <cell r="B999">
            <v>0.98299999999999998</v>
          </cell>
          <cell r="C999">
            <v>0</v>
          </cell>
        </row>
        <row r="1000">
          <cell r="B1000">
            <v>0.98399999999999999</v>
          </cell>
          <cell r="C1000">
            <v>0</v>
          </cell>
        </row>
        <row r="1001">
          <cell r="B1001">
            <v>0.98499999999999999</v>
          </cell>
          <cell r="C1001">
            <v>0</v>
          </cell>
        </row>
        <row r="1002">
          <cell r="B1002">
            <v>0.98599999999999999</v>
          </cell>
          <cell r="C1002">
            <v>0</v>
          </cell>
        </row>
        <row r="1003">
          <cell r="B1003">
            <v>0.98699999999999999</v>
          </cell>
          <cell r="C1003">
            <v>0</v>
          </cell>
        </row>
        <row r="1004">
          <cell r="B1004">
            <v>0.98799999999999999</v>
          </cell>
          <cell r="C1004">
            <v>0</v>
          </cell>
        </row>
        <row r="1005">
          <cell r="B1005">
            <v>0.98899999999999999</v>
          </cell>
          <cell r="C1005">
            <v>0</v>
          </cell>
        </row>
        <row r="1006">
          <cell r="B1006">
            <v>0.99</v>
          </cell>
          <cell r="C1006">
            <v>0</v>
          </cell>
        </row>
        <row r="1007">
          <cell r="B1007">
            <v>0.99099999999999999</v>
          </cell>
          <cell r="C1007">
            <v>0</v>
          </cell>
        </row>
        <row r="1008">
          <cell r="B1008">
            <v>0.99199999999999999</v>
          </cell>
          <cell r="C1008">
            <v>0</v>
          </cell>
        </row>
        <row r="1009">
          <cell r="B1009">
            <v>0.99299999999999999</v>
          </cell>
          <cell r="C1009">
            <v>0</v>
          </cell>
        </row>
        <row r="1010">
          <cell r="B1010">
            <v>0.99399999999999999</v>
          </cell>
          <cell r="C1010">
            <v>0</v>
          </cell>
        </row>
        <row r="1011">
          <cell r="B1011">
            <v>0.995</v>
          </cell>
          <cell r="C1011">
            <v>0</v>
          </cell>
        </row>
        <row r="1012">
          <cell r="B1012">
            <v>0.996</v>
          </cell>
          <cell r="C1012">
            <v>0</v>
          </cell>
        </row>
      </sheetData>
      <sheetData sheetId="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ARIA 3.1 RC"/>
      <sheetName val="DATOS"/>
      <sheetName val="INDICE"/>
      <sheetName val="ANEXO 1"/>
      <sheetName val="ANEXO 2"/>
      <sheetName val="ANEXO 3"/>
      <sheetName val="ANEXO 4"/>
      <sheetName val="ANEXO 5"/>
      <sheetName val="ANEXO 6"/>
      <sheetName val="ANEXO 7"/>
      <sheetName val="ANEXO 8"/>
      <sheetName val="ANEXO 9"/>
      <sheetName val="ANEXO 10-A "/>
      <sheetName val="ANEXO 10-B "/>
      <sheetName val="ANEXO 10-C"/>
      <sheetName val="LISTAS"/>
      <sheetName val="IP-01"/>
      <sheetName val="IP-06"/>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4">
          <cell r="B4" t="str">
            <v xml:space="preserve">Instalación y habilitación de estaciones tecnológicas interactivas </v>
          </cell>
          <cell r="D4" t="str">
            <v>Arrendamiento de vehiculos para la verificación y seguimiento de las obras realizadas con recursos del FAIS.</v>
          </cell>
        </row>
        <row r="5">
          <cell r="B5" t="str">
            <v>Acondicionamiento de espacios fisicos</v>
          </cell>
          <cell r="D5" t="str">
            <v>Contratación de estudios de consultoría para la realización de estudios y evaluación de proyectos.</v>
          </cell>
        </row>
        <row r="6">
          <cell r="B6" t="str">
            <v>Actualizacion del catastro municipal, Padron de contribuyentes y/o tarifas.</v>
          </cell>
          <cell r="D6" t="str">
            <v>Adquisición de material y equipo fotográfico para la verificación y seguimiento de las obras.</v>
          </cell>
        </row>
        <row r="7">
          <cell r="B7" t="str">
            <v>Adquisición de sofware y harware.</v>
          </cell>
          <cell r="D7" t="str">
            <v>Adquisición de material y equipo fotográfico para la verificación y seguimiento de las obras.</v>
          </cell>
        </row>
        <row r="8">
          <cell r="B8" t="str">
            <v>Creación de módulos de participación y consulta ciudadana.</v>
          </cell>
          <cell r="D8" t="str">
            <v>Adquisición de equipo topográfico.</v>
          </cell>
        </row>
        <row r="9">
          <cell r="B9" t="str">
            <v>Creación y actualización de la normatividad municipal.</v>
          </cell>
          <cell r="D9" t="str">
            <v>Mantenimiento y reparación de vehículos para la verificación y el seguimiento de las obras realizadas con recursos del FAIS.</v>
          </cell>
        </row>
        <row r="10">
          <cell r="B10" t="str">
            <v>Cursos de capacitación y actualización.</v>
          </cell>
        </row>
        <row r="11">
          <cell r="B11" t="str">
            <v>Elaboración e implementación de un programa para el desarrollo institucional municipal.</v>
          </cell>
        </row>
      </sheetData>
      <sheetData sheetId="16"/>
      <sheetData sheetId="17"/>
      <sheetData sheetId="1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sheetPr>
  <dimension ref="A4:L4"/>
  <sheetViews>
    <sheetView view="pageBreakPreview" zoomScaleNormal="100" zoomScaleSheetLayoutView="100" workbookViewId="0">
      <selection activeCell="E9" sqref="E9"/>
    </sheetView>
  </sheetViews>
  <sheetFormatPr baseColWidth="10" defaultRowHeight="14.4"/>
  <sheetData>
    <row r="4" spans="1:12" ht="57" customHeight="1">
      <c r="A4" s="1180" t="s">
        <v>262</v>
      </c>
      <c r="B4" s="1180"/>
      <c r="C4" s="1180"/>
      <c r="D4" s="1180"/>
      <c r="E4" s="1180"/>
      <c r="F4" s="1180"/>
      <c r="G4" s="1180"/>
      <c r="H4" s="1180"/>
      <c r="I4" s="1180"/>
      <c r="J4" s="1180"/>
      <c r="K4" s="1180"/>
      <c r="L4" s="1180"/>
    </row>
  </sheetData>
  <mergeCells count="1">
    <mergeCell ref="A4:L4"/>
  </mergeCells>
  <printOptions horizontalCentered="1"/>
  <pageMargins left="0.31496062992125984" right="0.43307086614173229" top="0.59055118110236227" bottom="0.12" header="0.31496062992125984" footer="0.19685039370078741"/>
  <pageSetup scale="69" orientation="landscape" r:id="rId1"/>
  <headerFooter>
    <oddFooter>&amp;C&amp;G</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59999389629810485"/>
  </sheetPr>
  <dimension ref="B1:Z60"/>
  <sheetViews>
    <sheetView view="pageBreakPreview" topLeftCell="I49" zoomScale="70" zoomScaleNormal="100" zoomScaleSheetLayoutView="70" workbookViewId="0">
      <selection activeCell="P43" sqref="P43"/>
    </sheetView>
  </sheetViews>
  <sheetFormatPr baseColWidth="10" defaultColWidth="11.44140625" defaultRowHeight="13.8"/>
  <cols>
    <col min="1" max="1" width="0.109375" style="50" customWidth="1"/>
    <col min="2" max="2" width="19.6640625" style="50" customWidth="1"/>
    <col min="3" max="3" width="26" style="50" customWidth="1"/>
    <col min="4" max="4" width="26.88671875" style="50" customWidth="1"/>
    <col min="5" max="5" width="14.33203125" style="50" customWidth="1"/>
    <col min="6" max="6" width="21.5546875" style="50" customWidth="1"/>
    <col min="7" max="7" width="19" style="50" customWidth="1"/>
    <col min="8" max="8" width="18.6640625" style="50" customWidth="1"/>
    <col min="9" max="20" width="17.6640625" style="50" customWidth="1"/>
    <col min="21" max="21" width="24.44140625" style="50" customWidth="1"/>
    <col min="22" max="22" width="17.33203125" style="50" customWidth="1"/>
    <col min="23" max="23" width="15.44140625" style="87" customWidth="1"/>
    <col min="24" max="24" width="19" style="50" customWidth="1"/>
    <col min="25" max="25" width="15.109375" style="50" customWidth="1"/>
    <col min="26" max="40" width="0" style="50" hidden="1" customWidth="1"/>
    <col min="41" max="41" width="1.33203125" style="50" customWidth="1"/>
    <col min="42" max="16384" width="11.44140625" style="50"/>
  </cols>
  <sheetData>
    <row r="1" spans="2:25" ht="46.95" customHeight="1">
      <c r="B1" s="49"/>
      <c r="C1" s="445" t="s">
        <v>1002</v>
      </c>
      <c r="D1" s="445"/>
      <c r="E1" s="445"/>
      <c r="F1" s="445"/>
      <c r="G1" s="445"/>
      <c r="H1" s="445"/>
      <c r="I1" s="445"/>
      <c r="J1" s="445"/>
      <c r="K1" s="445"/>
      <c r="L1" s="445"/>
      <c r="M1" s="445"/>
      <c r="N1" s="445"/>
      <c r="O1" s="445"/>
      <c r="P1" s="445"/>
      <c r="Q1" s="445"/>
      <c r="R1" s="445"/>
      <c r="S1" s="445"/>
      <c r="T1" s="445"/>
      <c r="U1" s="49"/>
      <c r="W1" s="50"/>
      <c r="X1" s="51"/>
    </row>
    <row r="2" spans="2:25" ht="40.950000000000003" customHeight="1" thickBot="1">
      <c r="B2" s="49"/>
      <c r="C2" s="468" t="s">
        <v>1164</v>
      </c>
      <c r="D2" s="468"/>
      <c r="E2" s="468"/>
      <c r="F2" s="468"/>
      <c r="G2" s="468"/>
      <c r="H2" s="468"/>
      <c r="I2" s="468"/>
      <c r="J2" s="468"/>
      <c r="K2" s="468"/>
      <c r="L2" s="468"/>
      <c r="M2" s="468"/>
      <c r="N2" s="468"/>
      <c r="O2" s="468"/>
      <c r="P2" s="468"/>
      <c r="Q2" s="468"/>
      <c r="R2" s="468"/>
      <c r="S2" s="468"/>
      <c r="T2" s="468"/>
      <c r="U2" s="49"/>
      <c r="W2" s="50"/>
      <c r="X2" s="51"/>
    </row>
    <row r="3" spans="2:25" ht="37.200000000000003" customHeight="1" thickBot="1">
      <c r="B3" s="53"/>
      <c r="C3" s="53"/>
      <c r="D3" s="459" t="s">
        <v>133</v>
      </c>
      <c r="E3" s="460"/>
      <c r="F3" s="460"/>
      <c r="G3" s="460"/>
      <c r="H3" s="460"/>
      <c r="I3" s="460"/>
      <c r="J3" s="460"/>
      <c r="K3" s="460"/>
      <c r="L3" s="460"/>
      <c r="M3" s="460"/>
      <c r="N3" s="460"/>
      <c r="O3" s="460"/>
      <c r="P3" s="460"/>
      <c r="Q3" s="460"/>
      <c r="R3" s="460"/>
      <c r="S3" s="461"/>
      <c r="T3" s="53"/>
      <c r="U3" s="53"/>
    </row>
    <row r="4" spans="2:25" ht="29.4" customHeight="1" thickBot="1">
      <c r="B4" s="53"/>
      <c r="C4" s="53"/>
      <c r="D4" s="134"/>
      <c r="E4" s="134"/>
      <c r="F4" s="134"/>
      <c r="G4" s="134"/>
      <c r="H4" s="134"/>
      <c r="I4" s="134"/>
      <c r="J4" s="134"/>
      <c r="K4" s="134"/>
      <c r="L4" s="134"/>
      <c r="M4" s="134"/>
      <c r="N4" s="134"/>
      <c r="O4" s="134"/>
      <c r="P4" s="134"/>
      <c r="Q4" s="134"/>
      <c r="R4" s="134"/>
      <c r="S4" s="134"/>
      <c r="T4" s="53"/>
      <c r="U4" s="53"/>
      <c r="W4" s="135"/>
    </row>
    <row r="5" spans="2:25" s="56" customFormat="1" ht="34.200000000000003" customHeight="1">
      <c r="B5" s="643" t="s">
        <v>134</v>
      </c>
      <c r="C5" s="644"/>
      <c r="D5" s="644"/>
      <c r="E5" s="793" t="s">
        <v>775</v>
      </c>
      <c r="F5" s="794"/>
      <c r="G5" s="794"/>
      <c r="H5" s="794"/>
      <c r="I5" s="794"/>
      <c r="J5" s="794"/>
      <c r="K5" s="794"/>
      <c r="L5" s="794"/>
      <c r="M5" s="794"/>
      <c r="N5" s="794"/>
      <c r="O5" s="795"/>
      <c r="P5" s="477" t="s">
        <v>1001</v>
      </c>
      <c r="Q5" s="477"/>
      <c r="R5" s="477"/>
      <c r="S5" s="477"/>
      <c r="T5" s="477"/>
      <c r="U5" s="478"/>
      <c r="W5" s="88"/>
    </row>
    <row r="6" spans="2:25" s="56" customFormat="1" ht="31.95" customHeight="1">
      <c r="B6" s="645" t="s">
        <v>135</v>
      </c>
      <c r="C6" s="646"/>
      <c r="D6" s="646"/>
      <c r="E6" s="790" t="s">
        <v>439</v>
      </c>
      <c r="F6" s="791"/>
      <c r="G6" s="791"/>
      <c r="H6" s="791"/>
      <c r="I6" s="791"/>
      <c r="J6" s="791"/>
      <c r="K6" s="791"/>
      <c r="L6" s="792"/>
      <c r="M6" s="787" t="s">
        <v>313</v>
      </c>
      <c r="N6" s="788"/>
      <c r="O6" s="788"/>
      <c r="P6" s="788"/>
      <c r="Q6" s="788"/>
      <c r="R6" s="788"/>
      <c r="S6" s="788"/>
      <c r="T6" s="788"/>
      <c r="U6" s="789"/>
      <c r="W6" s="88"/>
    </row>
    <row r="7" spans="2:25" s="56" customFormat="1" ht="34.950000000000003" customHeight="1" thickBot="1">
      <c r="B7" s="483" t="s">
        <v>962</v>
      </c>
      <c r="C7" s="484"/>
      <c r="D7" s="484"/>
      <c r="E7" s="489">
        <f>U46</f>
        <v>1426605.65</v>
      </c>
      <c r="F7" s="490"/>
      <c r="G7" s="491"/>
      <c r="H7" s="488" t="s">
        <v>991</v>
      </c>
      <c r="I7" s="488"/>
      <c r="J7" s="488"/>
      <c r="K7" s="488"/>
      <c r="L7" s="489">
        <v>1471605.65</v>
      </c>
      <c r="M7" s="490"/>
      <c r="N7" s="490"/>
      <c r="O7" s="490"/>
      <c r="P7" s="486"/>
      <c r="Q7" s="486"/>
      <c r="R7" s="486"/>
      <c r="S7" s="486"/>
      <c r="T7" s="486"/>
      <c r="U7" s="487"/>
      <c r="W7" s="85"/>
      <c r="X7" s="122"/>
      <c r="Y7" s="85"/>
    </row>
    <row r="8" spans="2:25" s="56" customFormat="1" ht="34.200000000000003" customHeight="1" thickBot="1">
      <c r="B8" s="655" t="s">
        <v>137</v>
      </c>
      <c r="C8" s="656"/>
      <c r="D8" s="656"/>
      <c r="E8" s="656"/>
      <c r="F8" s="656"/>
      <c r="G8" s="656"/>
      <c r="H8" s="656"/>
      <c r="I8" s="656"/>
      <c r="J8" s="656"/>
      <c r="K8" s="656"/>
      <c r="L8" s="656"/>
      <c r="M8" s="656"/>
      <c r="N8" s="656"/>
      <c r="O8" s="656"/>
      <c r="P8" s="656"/>
      <c r="Q8" s="656"/>
      <c r="R8" s="656"/>
      <c r="S8" s="656"/>
      <c r="T8" s="656"/>
      <c r="U8" s="657"/>
      <c r="W8" s="88"/>
    </row>
    <row r="9" spans="2:25" s="56" customFormat="1" ht="37.950000000000003" customHeight="1" thickBot="1">
      <c r="B9" s="674" t="s">
        <v>138</v>
      </c>
      <c r="C9" s="675"/>
      <c r="D9" s="676" t="s">
        <v>117</v>
      </c>
      <c r="E9" s="676"/>
      <c r="F9" s="675" t="s">
        <v>139</v>
      </c>
      <c r="G9" s="675"/>
      <c r="H9" s="676" t="s">
        <v>175</v>
      </c>
      <c r="I9" s="676"/>
      <c r="J9" s="676"/>
      <c r="K9" s="676"/>
      <c r="L9" s="676"/>
      <c r="M9" s="676"/>
      <c r="N9" s="675" t="s">
        <v>140</v>
      </c>
      <c r="O9" s="675"/>
      <c r="P9" s="675"/>
      <c r="Q9" s="676" t="s">
        <v>531</v>
      </c>
      <c r="R9" s="676"/>
      <c r="S9" s="676"/>
      <c r="T9" s="676"/>
      <c r="U9" s="677"/>
      <c r="W9" s="88"/>
    </row>
    <row r="10" spans="2:25" s="56" customFormat="1" ht="34.200000000000003" customHeight="1" thickBot="1">
      <c r="B10" s="494" t="s">
        <v>141</v>
      </c>
      <c r="C10" s="495"/>
      <c r="D10" s="495"/>
      <c r="E10" s="495"/>
      <c r="F10" s="495"/>
      <c r="G10" s="495"/>
      <c r="H10" s="495"/>
      <c r="I10" s="495"/>
      <c r="J10" s="495"/>
      <c r="K10" s="495"/>
      <c r="L10" s="495"/>
      <c r="M10" s="495"/>
      <c r="N10" s="495"/>
      <c r="O10" s="495"/>
      <c r="P10" s="495"/>
      <c r="Q10" s="495"/>
      <c r="R10" s="495"/>
      <c r="S10" s="495"/>
      <c r="T10" s="495"/>
      <c r="U10" s="496"/>
      <c r="W10" s="88"/>
    </row>
    <row r="11" spans="2:25" s="56" customFormat="1" ht="46.95" customHeight="1" thickBot="1">
      <c r="B11" s="662" t="s">
        <v>776</v>
      </c>
      <c r="C11" s="663"/>
      <c r="D11" s="663"/>
      <c r="E11" s="663"/>
      <c r="F11" s="663"/>
      <c r="G11" s="663"/>
      <c r="H11" s="663"/>
      <c r="I11" s="663"/>
      <c r="J11" s="663"/>
      <c r="K11" s="663"/>
      <c r="L11" s="663"/>
      <c r="M11" s="663"/>
      <c r="N11" s="663"/>
      <c r="O11" s="663"/>
      <c r="P11" s="663"/>
      <c r="Q11" s="663"/>
      <c r="R11" s="663"/>
      <c r="S11" s="663"/>
      <c r="T11" s="663"/>
      <c r="U11" s="664"/>
      <c r="W11" s="88"/>
    </row>
    <row r="12" spans="2:25" s="56" customFormat="1" ht="34.200000000000003" customHeight="1" thickBot="1">
      <c r="B12" s="500" t="s">
        <v>437</v>
      </c>
      <c r="C12" s="501"/>
      <c r="D12" s="501"/>
      <c r="E12" s="501"/>
      <c r="F12" s="501"/>
      <c r="G12" s="501"/>
      <c r="H12" s="501"/>
      <c r="I12" s="501"/>
      <c r="J12" s="501"/>
      <c r="K12" s="501"/>
      <c r="L12" s="501"/>
      <c r="M12" s="501"/>
      <c r="N12" s="501"/>
      <c r="O12" s="501"/>
      <c r="P12" s="501"/>
      <c r="Q12" s="501"/>
      <c r="R12" s="501"/>
      <c r="S12" s="501"/>
      <c r="T12" s="501"/>
      <c r="U12" s="502"/>
      <c r="W12" s="88"/>
    </row>
    <row r="13" spans="2:25" s="56" customFormat="1" ht="46.2" customHeight="1">
      <c r="B13" s="671" t="s">
        <v>777</v>
      </c>
      <c r="C13" s="672"/>
      <c r="D13" s="672"/>
      <c r="E13" s="672"/>
      <c r="F13" s="672"/>
      <c r="G13" s="672"/>
      <c r="H13" s="672"/>
      <c r="I13" s="672"/>
      <c r="J13" s="672"/>
      <c r="K13" s="672"/>
      <c r="L13" s="672"/>
      <c r="M13" s="672"/>
      <c r="N13" s="672"/>
      <c r="O13" s="672"/>
      <c r="P13" s="672"/>
      <c r="Q13" s="672"/>
      <c r="R13" s="672"/>
      <c r="S13" s="672"/>
      <c r="T13" s="672"/>
      <c r="U13" s="673"/>
      <c r="W13" s="88"/>
    </row>
    <row r="14" spans="2:25" s="56" customFormat="1" ht="37.950000000000003" customHeight="1" thickBot="1">
      <c r="B14" s="698" t="s">
        <v>710</v>
      </c>
      <c r="C14" s="699"/>
      <c r="D14" s="699"/>
      <c r="E14" s="700" t="s">
        <v>778</v>
      </c>
      <c r="F14" s="700"/>
      <c r="G14" s="700"/>
      <c r="H14" s="700"/>
      <c r="I14" s="700"/>
      <c r="J14" s="700"/>
      <c r="K14" s="700"/>
      <c r="L14" s="700"/>
      <c r="M14" s="700"/>
      <c r="N14" s="700"/>
      <c r="O14" s="700"/>
      <c r="P14" s="700"/>
      <c r="Q14" s="700"/>
      <c r="R14" s="700"/>
      <c r="S14" s="700"/>
      <c r="T14" s="700"/>
      <c r="U14" s="701"/>
      <c r="W14" s="88"/>
    </row>
    <row r="15" spans="2:25" s="56" customFormat="1" ht="34.200000000000003" customHeight="1" thickBot="1">
      <c r="B15" s="796" t="s">
        <v>436</v>
      </c>
      <c r="C15" s="797"/>
      <c r="D15" s="797"/>
      <c r="E15" s="797"/>
      <c r="F15" s="797"/>
      <c r="G15" s="797"/>
      <c r="H15" s="797"/>
      <c r="I15" s="797"/>
      <c r="J15" s="797"/>
      <c r="K15" s="797"/>
      <c r="L15" s="797"/>
      <c r="M15" s="797"/>
      <c r="N15" s="797"/>
      <c r="O15" s="797"/>
      <c r="P15" s="797"/>
      <c r="Q15" s="797"/>
      <c r="R15" s="797"/>
      <c r="S15" s="797"/>
      <c r="T15" s="797"/>
      <c r="U15" s="798"/>
      <c r="W15" s="88"/>
    </row>
    <row r="16" spans="2:25" s="56" customFormat="1" ht="46.95"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W16" s="88"/>
    </row>
    <row r="17" spans="2:23" s="56" customFormat="1" ht="76.95" customHeight="1">
      <c r="B17" s="454" t="s">
        <v>89</v>
      </c>
      <c r="C17" s="436" t="s">
        <v>779</v>
      </c>
      <c r="D17" s="436"/>
      <c r="E17" s="436" t="s">
        <v>781</v>
      </c>
      <c r="F17" s="436"/>
      <c r="G17" s="436" t="s">
        <v>95</v>
      </c>
      <c r="H17" s="436"/>
      <c r="I17" s="436" t="s">
        <v>785</v>
      </c>
      <c r="J17" s="436"/>
      <c r="K17" s="436"/>
      <c r="L17" s="455" t="s">
        <v>158</v>
      </c>
      <c r="M17" s="464"/>
      <c r="N17" s="456"/>
      <c r="O17" s="436" t="s">
        <v>94</v>
      </c>
      <c r="P17" s="436"/>
      <c r="Q17" s="436"/>
      <c r="R17" s="436" t="s">
        <v>178</v>
      </c>
      <c r="S17" s="436"/>
      <c r="T17" s="436"/>
      <c r="U17" s="462">
        <f>U25</f>
        <v>1</v>
      </c>
      <c r="W17" s="88"/>
    </row>
    <row r="18" spans="2:23" s="56" customFormat="1" ht="52.2" customHeight="1">
      <c r="B18" s="454"/>
      <c r="C18" s="436"/>
      <c r="D18" s="436"/>
      <c r="E18" s="436"/>
      <c r="F18" s="436"/>
      <c r="G18" s="436"/>
      <c r="H18" s="436"/>
      <c r="I18" s="436"/>
      <c r="J18" s="436"/>
      <c r="K18" s="436"/>
      <c r="L18" s="457"/>
      <c r="M18" s="465"/>
      <c r="N18" s="458"/>
      <c r="O18" s="436"/>
      <c r="P18" s="436"/>
      <c r="Q18" s="436"/>
      <c r="R18" s="436"/>
      <c r="S18" s="436"/>
      <c r="T18" s="436"/>
      <c r="U18" s="463"/>
      <c r="W18" s="88"/>
    </row>
    <row r="19" spans="2:23" s="56" customFormat="1" ht="45" customHeight="1">
      <c r="B19" s="454" t="s">
        <v>433</v>
      </c>
      <c r="C19" s="436" t="s">
        <v>513</v>
      </c>
      <c r="D19" s="436"/>
      <c r="E19" s="436" t="s">
        <v>782</v>
      </c>
      <c r="F19" s="436"/>
      <c r="G19" s="436" t="s">
        <v>96</v>
      </c>
      <c r="H19" s="436"/>
      <c r="I19" s="436" t="s">
        <v>786</v>
      </c>
      <c r="J19" s="436"/>
      <c r="K19" s="436"/>
      <c r="L19" s="455" t="s">
        <v>158</v>
      </c>
      <c r="M19" s="464"/>
      <c r="N19" s="456"/>
      <c r="O19" s="436" t="s">
        <v>94</v>
      </c>
      <c r="P19" s="436"/>
      <c r="Q19" s="436"/>
      <c r="R19" s="436" t="s">
        <v>562</v>
      </c>
      <c r="S19" s="436"/>
      <c r="T19" s="436"/>
      <c r="U19" s="462">
        <f>U28</f>
        <v>1</v>
      </c>
      <c r="W19" s="88"/>
    </row>
    <row r="20" spans="2:23" s="56" customFormat="1" ht="55.95" customHeight="1">
      <c r="B20" s="454"/>
      <c r="C20" s="436"/>
      <c r="D20" s="436"/>
      <c r="E20" s="436"/>
      <c r="F20" s="436"/>
      <c r="G20" s="436"/>
      <c r="H20" s="436"/>
      <c r="I20" s="436"/>
      <c r="J20" s="436"/>
      <c r="K20" s="436"/>
      <c r="L20" s="457"/>
      <c r="M20" s="465"/>
      <c r="N20" s="458"/>
      <c r="O20" s="436"/>
      <c r="P20" s="436"/>
      <c r="Q20" s="436"/>
      <c r="R20" s="436"/>
      <c r="S20" s="436"/>
      <c r="T20" s="436"/>
      <c r="U20" s="463"/>
      <c r="W20" s="88"/>
    </row>
    <row r="21" spans="2:23" s="56" customFormat="1" ht="79.95" customHeight="1">
      <c r="B21" s="160" t="s">
        <v>278</v>
      </c>
      <c r="C21" s="434" t="s">
        <v>507</v>
      </c>
      <c r="D21" s="435"/>
      <c r="E21" s="434" t="s">
        <v>783</v>
      </c>
      <c r="F21" s="435" t="s">
        <v>783</v>
      </c>
      <c r="G21" s="436" t="s">
        <v>96</v>
      </c>
      <c r="H21" s="436"/>
      <c r="I21" s="434" t="s">
        <v>787</v>
      </c>
      <c r="J21" s="440" t="s">
        <v>787</v>
      </c>
      <c r="K21" s="435" t="s">
        <v>787</v>
      </c>
      <c r="L21" s="777" t="s">
        <v>158</v>
      </c>
      <c r="M21" s="778"/>
      <c r="N21" s="779"/>
      <c r="O21" s="434" t="s">
        <v>120</v>
      </c>
      <c r="P21" s="440"/>
      <c r="Q21" s="435"/>
      <c r="R21" s="434" t="s">
        <v>790</v>
      </c>
      <c r="S21" s="440" t="s">
        <v>790</v>
      </c>
      <c r="T21" s="435" t="s">
        <v>790</v>
      </c>
      <c r="U21" s="168">
        <v>1</v>
      </c>
      <c r="W21" s="88"/>
    </row>
    <row r="22" spans="2:23" s="56" customFormat="1" ht="97.2" customHeight="1">
      <c r="B22" s="503" t="s">
        <v>144</v>
      </c>
      <c r="C22" s="436" t="s">
        <v>780</v>
      </c>
      <c r="D22" s="436"/>
      <c r="E22" s="436" t="s">
        <v>784</v>
      </c>
      <c r="F22" s="436" t="s">
        <v>784</v>
      </c>
      <c r="G22" s="436" t="s">
        <v>97</v>
      </c>
      <c r="H22" s="436"/>
      <c r="I22" s="436" t="s">
        <v>788</v>
      </c>
      <c r="J22" s="436" t="s">
        <v>788</v>
      </c>
      <c r="K22" s="436" t="s">
        <v>788</v>
      </c>
      <c r="L22" s="434" t="s">
        <v>157</v>
      </c>
      <c r="M22" s="440"/>
      <c r="N22" s="435"/>
      <c r="O22" s="434" t="s">
        <v>94</v>
      </c>
      <c r="P22" s="440"/>
      <c r="Q22" s="435"/>
      <c r="R22" s="434" t="s">
        <v>179</v>
      </c>
      <c r="S22" s="440" t="s">
        <v>179</v>
      </c>
      <c r="T22" s="435" t="s">
        <v>179</v>
      </c>
      <c r="U22" s="168">
        <f>U34</f>
        <v>1</v>
      </c>
      <c r="W22" s="88"/>
    </row>
    <row r="23" spans="2:23" s="56" customFormat="1" ht="91.2" customHeight="1" thickBot="1">
      <c r="B23" s="505"/>
      <c r="C23" s="492" t="s">
        <v>184</v>
      </c>
      <c r="D23" s="492"/>
      <c r="E23" s="492" t="s">
        <v>177</v>
      </c>
      <c r="F23" s="492" t="s">
        <v>177</v>
      </c>
      <c r="G23" s="492" t="s">
        <v>97</v>
      </c>
      <c r="H23" s="492"/>
      <c r="I23" s="492" t="s">
        <v>789</v>
      </c>
      <c r="J23" s="492" t="s">
        <v>789</v>
      </c>
      <c r="K23" s="492" t="s">
        <v>789</v>
      </c>
      <c r="L23" s="441" t="s">
        <v>157</v>
      </c>
      <c r="M23" s="442"/>
      <c r="N23" s="443"/>
      <c r="O23" s="441" t="s">
        <v>125</v>
      </c>
      <c r="P23" s="442"/>
      <c r="Q23" s="443"/>
      <c r="R23" s="441" t="s">
        <v>180</v>
      </c>
      <c r="S23" s="442" t="s">
        <v>180</v>
      </c>
      <c r="T23" s="443" t="s">
        <v>180</v>
      </c>
      <c r="U23" s="169">
        <f>U37</f>
        <v>1</v>
      </c>
      <c r="W23" s="88"/>
    </row>
    <row r="24" spans="2:23" s="101" customFormat="1" ht="36.6" customHeight="1">
      <c r="B24" s="268" t="s">
        <v>427</v>
      </c>
      <c r="C24" s="776" t="s">
        <v>142</v>
      </c>
      <c r="D24" s="776"/>
      <c r="E24" s="776"/>
      <c r="F24" s="799" t="s">
        <v>28</v>
      </c>
      <c r="G24" s="800"/>
      <c r="H24" s="282" t="s">
        <v>30</v>
      </c>
      <c r="I24" s="282" t="s">
        <v>31</v>
      </c>
      <c r="J24" s="282" t="s">
        <v>32</v>
      </c>
      <c r="K24" s="282" t="s">
        <v>33</v>
      </c>
      <c r="L24" s="282" t="s">
        <v>34</v>
      </c>
      <c r="M24" s="282" t="s">
        <v>35</v>
      </c>
      <c r="N24" s="282" t="s">
        <v>36</v>
      </c>
      <c r="O24" s="282" t="s">
        <v>37</v>
      </c>
      <c r="P24" s="282" t="s">
        <v>38</v>
      </c>
      <c r="Q24" s="282" t="s">
        <v>39</v>
      </c>
      <c r="R24" s="282" t="s">
        <v>40</v>
      </c>
      <c r="S24" s="282" t="s">
        <v>41</v>
      </c>
      <c r="T24" s="282" t="s">
        <v>42</v>
      </c>
      <c r="U24" s="269" t="s">
        <v>143</v>
      </c>
      <c r="W24" s="136"/>
    </row>
    <row r="25" spans="2:23" s="175" customFormat="1" ht="33.6" customHeight="1">
      <c r="B25" s="211" t="s">
        <v>44</v>
      </c>
      <c r="C25" s="426" t="s">
        <v>377</v>
      </c>
      <c r="D25" s="426"/>
      <c r="E25" s="426"/>
      <c r="F25" s="600" t="s">
        <v>182</v>
      </c>
      <c r="G25" s="601"/>
      <c r="H25" s="242">
        <v>1</v>
      </c>
      <c r="I25" s="242">
        <v>1</v>
      </c>
      <c r="J25" s="242">
        <v>1</v>
      </c>
      <c r="K25" s="242">
        <v>1</v>
      </c>
      <c r="L25" s="242">
        <v>1</v>
      </c>
      <c r="M25" s="242">
        <v>1</v>
      </c>
      <c r="N25" s="242">
        <v>1</v>
      </c>
      <c r="O25" s="242">
        <v>1</v>
      </c>
      <c r="P25" s="242">
        <v>1</v>
      </c>
      <c r="Q25" s="242">
        <v>1</v>
      </c>
      <c r="R25" s="242">
        <v>1</v>
      </c>
      <c r="S25" s="242">
        <v>1</v>
      </c>
      <c r="T25" s="121">
        <f>SUM(H25:S25)</f>
        <v>12</v>
      </c>
      <c r="U25" s="423">
        <f>+T26/T25</f>
        <v>1</v>
      </c>
      <c r="W25" s="184"/>
    </row>
    <row r="26" spans="2:23" s="175" customFormat="1" ht="39.6" customHeight="1">
      <c r="B26" s="211" t="s">
        <v>45</v>
      </c>
      <c r="C26" s="429" t="s">
        <v>378</v>
      </c>
      <c r="D26" s="429"/>
      <c r="E26" s="429"/>
      <c r="F26" s="600" t="s">
        <v>182</v>
      </c>
      <c r="G26" s="601"/>
      <c r="H26" s="242">
        <v>1</v>
      </c>
      <c r="I26" s="242">
        <v>1</v>
      </c>
      <c r="J26" s="242">
        <v>1</v>
      </c>
      <c r="K26" s="242">
        <v>1</v>
      </c>
      <c r="L26" s="242">
        <v>1</v>
      </c>
      <c r="M26" s="242">
        <v>1</v>
      </c>
      <c r="N26" s="242">
        <v>1</v>
      </c>
      <c r="O26" s="242">
        <v>1</v>
      </c>
      <c r="P26" s="242">
        <v>1</v>
      </c>
      <c r="Q26" s="242">
        <v>1</v>
      </c>
      <c r="R26" s="242">
        <v>1</v>
      </c>
      <c r="S26" s="242">
        <v>1</v>
      </c>
      <c r="T26" s="121">
        <f>SUM(H26:S26)</f>
        <v>12</v>
      </c>
      <c r="U26" s="423"/>
      <c r="W26" s="184"/>
    </row>
    <row r="27" spans="2:23" s="101" customFormat="1" ht="36.6" customHeight="1">
      <c r="B27" s="270" t="s">
        <v>427</v>
      </c>
      <c r="C27" s="786" t="s">
        <v>142</v>
      </c>
      <c r="D27" s="786"/>
      <c r="E27" s="786"/>
      <c r="F27" s="801" t="s">
        <v>28</v>
      </c>
      <c r="G27" s="802"/>
      <c r="H27" s="281" t="s">
        <v>30</v>
      </c>
      <c r="I27" s="281" t="s">
        <v>31</v>
      </c>
      <c r="J27" s="281" t="s">
        <v>32</v>
      </c>
      <c r="K27" s="281" t="s">
        <v>33</v>
      </c>
      <c r="L27" s="281" t="s">
        <v>34</v>
      </c>
      <c r="M27" s="281" t="s">
        <v>35</v>
      </c>
      <c r="N27" s="281" t="s">
        <v>36</v>
      </c>
      <c r="O27" s="281" t="s">
        <v>37</v>
      </c>
      <c r="P27" s="281" t="s">
        <v>38</v>
      </c>
      <c r="Q27" s="281" t="s">
        <v>39</v>
      </c>
      <c r="R27" s="281" t="s">
        <v>40</v>
      </c>
      <c r="S27" s="281" t="s">
        <v>41</v>
      </c>
      <c r="T27" s="281" t="s">
        <v>42</v>
      </c>
      <c r="U27" s="271" t="s">
        <v>143</v>
      </c>
      <c r="W27" s="136"/>
    </row>
    <row r="28" spans="2:23" s="175" customFormat="1" ht="35.4" customHeight="1">
      <c r="B28" s="211" t="s">
        <v>44</v>
      </c>
      <c r="C28" s="426" t="s">
        <v>379</v>
      </c>
      <c r="D28" s="426"/>
      <c r="E28" s="426"/>
      <c r="F28" s="600" t="s">
        <v>173</v>
      </c>
      <c r="G28" s="601"/>
      <c r="H28" s="262">
        <v>1</v>
      </c>
      <c r="I28" s="262">
        <v>1</v>
      </c>
      <c r="J28" s="242">
        <v>1</v>
      </c>
      <c r="K28" s="262">
        <v>1</v>
      </c>
      <c r="L28" s="262">
        <v>1</v>
      </c>
      <c r="M28" s="242">
        <v>1</v>
      </c>
      <c r="N28" s="242">
        <v>1</v>
      </c>
      <c r="O28" s="242">
        <v>1</v>
      </c>
      <c r="P28" s="242">
        <v>1</v>
      </c>
      <c r="Q28" s="242">
        <v>1</v>
      </c>
      <c r="R28" s="242">
        <v>1</v>
      </c>
      <c r="S28" s="242">
        <v>1</v>
      </c>
      <c r="T28" s="121">
        <f>SUM(H28:S28)</f>
        <v>12</v>
      </c>
      <c r="U28" s="423">
        <f>+T29/T28</f>
        <v>1</v>
      </c>
      <c r="W28" s="184"/>
    </row>
    <row r="29" spans="2:23" s="175" customFormat="1" ht="35.4" customHeight="1">
      <c r="B29" s="211" t="s">
        <v>45</v>
      </c>
      <c r="C29" s="426" t="s">
        <v>380</v>
      </c>
      <c r="D29" s="426"/>
      <c r="E29" s="426"/>
      <c r="F29" s="600" t="s">
        <v>173</v>
      </c>
      <c r="G29" s="601"/>
      <c r="H29" s="262">
        <v>1</v>
      </c>
      <c r="I29" s="262">
        <v>1</v>
      </c>
      <c r="J29" s="242">
        <v>1</v>
      </c>
      <c r="K29" s="262">
        <v>1</v>
      </c>
      <c r="L29" s="262">
        <v>1</v>
      </c>
      <c r="M29" s="242">
        <v>1</v>
      </c>
      <c r="N29" s="242">
        <v>1</v>
      </c>
      <c r="O29" s="242">
        <v>1</v>
      </c>
      <c r="P29" s="242">
        <v>1</v>
      </c>
      <c r="Q29" s="242">
        <v>1</v>
      </c>
      <c r="R29" s="242">
        <v>1</v>
      </c>
      <c r="S29" s="242">
        <v>1</v>
      </c>
      <c r="T29" s="121">
        <f>SUM(H29:S29)</f>
        <v>12</v>
      </c>
      <c r="U29" s="423"/>
      <c r="W29" s="184"/>
    </row>
    <row r="30" spans="2:23" s="101" customFormat="1" ht="36.6" customHeight="1">
      <c r="B30" s="270" t="s">
        <v>427</v>
      </c>
      <c r="C30" s="786" t="s">
        <v>142</v>
      </c>
      <c r="D30" s="786"/>
      <c r="E30" s="786"/>
      <c r="F30" s="801" t="s">
        <v>28</v>
      </c>
      <c r="G30" s="802"/>
      <c r="H30" s="281" t="s">
        <v>30</v>
      </c>
      <c r="I30" s="281" t="s">
        <v>31</v>
      </c>
      <c r="J30" s="281" t="s">
        <v>32</v>
      </c>
      <c r="K30" s="281" t="s">
        <v>33</v>
      </c>
      <c r="L30" s="281" t="s">
        <v>34</v>
      </c>
      <c r="M30" s="281" t="s">
        <v>35</v>
      </c>
      <c r="N30" s="281" t="s">
        <v>36</v>
      </c>
      <c r="O30" s="281" t="s">
        <v>37</v>
      </c>
      <c r="P30" s="281" t="s">
        <v>38</v>
      </c>
      <c r="Q30" s="281" t="s">
        <v>39</v>
      </c>
      <c r="R30" s="281" t="s">
        <v>40</v>
      </c>
      <c r="S30" s="281" t="s">
        <v>41</v>
      </c>
      <c r="T30" s="281" t="s">
        <v>42</v>
      </c>
      <c r="U30" s="271" t="s">
        <v>143</v>
      </c>
      <c r="W30" s="136"/>
    </row>
    <row r="31" spans="2:23" s="175" customFormat="1" ht="35.4" customHeight="1">
      <c r="B31" s="211" t="s">
        <v>44</v>
      </c>
      <c r="C31" s="426" t="s">
        <v>694</v>
      </c>
      <c r="D31" s="426"/>
      <c r="E31" s="426"/>
      <c r="F31" s="600" t="s">
        <v>279</v>
      </c>
      <c r="G31" s="601"/>
      <c r="H31" s="262">
        <v>1</v>
      </c>
      <c r="I31" s="262">
        <v>1</v>
      </c>
      <c r="J31" s="242">
        <v>1</v>
      </c>
      <c r="K31" s="262">
        <v>1</v>
      </c>
      <c r="L31" s="262">
        <v>1</v>
      </c>
      <c r="M31" s="242">
        <v>1</v>
      </c>
      <c r="N31" s="242">
        <v>1</v>
      </c>
      <c r="O31" s="242">
        <v>1</v>
      </c>
      <c r="P31" s="242">
        <v>1</v>
      </c>
      <c r="Q31" s="242">
        <v>1</v>
      </c>
      <c r="R31" s="242">
        <v>1</v>
      </c>
      <c r="S31" s="242">
        <v>1</v>
      </c>
      <c r="T31" s="121">
        <f>SUM(H31:S31)</f>
        <v>12</v>
      </c>
      <c r="U31" s="423">
        <v>1</v>
      </c>
      <c r="W31" s="184"/>
    </row>
    <row r="32" spans="2:23" s="175" customFormat="1" ht="35.4" customHeight="1">
      <c r="B32" s="211" t="s">
        <v>45</v>
      </c>
      <c r="C32" s="426" t="s">
        <v>695</v>
      </c>
      <c r="D32" s="426"/>
      <c r="E32" s="426"/>
      <c r="F32" s="600" t="s">
        <v>279</v>
      </c>
      <c r="G32" s="601"/>
      <c r="H32" s="262">
        <v>1</v>
      </c>
      <c r="I32" s="262">
        <v>1</v>
      </c>
      <c r="J32" s="242">
        <v>1</v>
      </c>
      <c r="K32" s="262">
        <v>1</v>
      </c>
      <c r="L32" s="262">
        <v>1</v>
      </c>
      <c r="M32" s="242">
        <v>1</v>
      </c>
      <c r="N32" s="242">
        <v>1</v>
      </c>
      <c r="O32" s="242">
        <v>1</v>
      </c>
      <c r="P32" s="242">
        <v>1</v>
      </c>
      <c r="Q32" s="242">
        <v>1</v>
      </c>
      <c r="R32" s="242">
        <v>1</v>
      </c>
      <c r="S32" s="242">
        <v>1</v>
      </c>
      <c r="T32" s="121">
        <f>SUM(H32:S32)</f>
        <v>12</v>
      </c>
      <c r="U32" s="423"/>
      <c r="W32" s="184"/>
    </row>
    <row r="33" spans="2:26" s="101" customFormat="1" ht="36.6" customHeight="1">
      <c r="B33" s="270" t="s">
        <v>427</v>
      </c>
      <c r="C33" s="786" t="s">
        <v>142</v>
      </c>
      <c r="D33" s="786"/>
      <c r="E33" s="786"/>
      <c r="F33" s="801" t="s">
        <v>28</v>
      </c>
      <c r="G33" s="802"/>
      <c r="H33" s="281" t="s">
        <v>30</v>
      </c>
      <c r="I33" s="281" t="s">
        <v>31</v>
      </c>
      <c r="J33" s="281" t="s">
        <v>32</v>
      </c>
      <c r="K33" s="281" t="s">
        <v>33</v>
      </c>
      <c r="L33" s="281" t="s">
        <v>34</v>
      </c>
      <c r="M33" s="281" t="s">
        <v>35</v>
      </c>
      <c r="N33" s="281" t="s">
        <v>36</v>
      </c>
      <c r="O33" s="281" t="s">
        <v>37</v>
      </c>
      <c r="P33" s="281" t="s">
        <v>38</v>
      </c>
      <c r="Q33" s="281" t="s">
        <v>39</v>
      </c>
      <c r="R33" s="281" t="s">
        <v>40</v>
      </c>
      <c r="S33" s="281" t="s">
        <v>41</v>
      </c>
      <c r="T33" s="281" t="s">
        <v>42</v>
      </c>
      <c r="U33" s="271" t="s">
        <v>143</v>
      </c>
      <c r="W33" s="136"/>
    </row>
    <row r="34" spans="2:26" s="175" customFormat="1" ht="35.4" customHeight="1">
      <c r="B34" s="211" t="s">
        <v>44</v>
      </c>
      <c r="C34" s="426" t="s">
        <v>181</v>
      </c>
      <c r="D34" s="426"/>
      <c r="E34" s="426"/>
      <c r="F34" s="600" t="s">
        <v>182</v>
      </c>
      <c r="G34" s="601"/>
      <c r="H34" s="262">
        <v>1</v>
      </c>
      <c r="I34" s="242">
        <v>1</v>
      </c>
      <c r="J34" s="262">
        <v>1</v>
      </c>
      <c r="K34" s="242">
        <v>1</v>
      </c>
      <c r="L34" s="262">
        <v>1</v>
      </c>
      <c r="M34" s="242">
        <v>1</v>
      </c>
      <c r="N34" s="242">
        <v>1</v>
      </c>
      <c r="O34" s="242">
        <v>1</v>
      </c>
      <c r="P34" s="242">
        <v>1</v>
      </c>
      <c r="Q34" s="242">
        <v>1</v>
      </c>
      <c r="R34" s="242">
        <v>1</v>
      </c>
      <c r="S34" s="242">
        <v>1</v>
      </c>
      <c r="T34" s="121">
        <f>SUM(H34:S34)</f>
        <v>12</v>
      </c>
      <c r="U34" s="423">
        <f>+T35/T34</f>
        <v>1</v>
      </c>
      <c r="W34" s="184"/>
    </row>
    <row r="35" spans="2:26" s="175" customFormat="1" ht="35.4" customHeight="1">
      <c r="B35" s="211" t="s">
        <v>45</v>
      </c>
      <c r="C35" s="426" t="s">
        <v>381</v>
      </c>
      <c r="D35" s="426"/>
      <c r="E35" s="426"/>
      <c r="F35" s="600" t="s">
        <v>182</v>
      </c>
      <c r="G35" s="601"/>
      <c r="H35" s="262">
        <v>1</v>
      </c>
      <c r="I35" s="242">
        <v>1</v>
      </c>
      <c r="J35" s="262">
        <v>1</v>
      </c>
      <c r="K35" s="242">
        <v>1</v>
      </c>
      <c r="L35" s="262">
        <v>1</v>
      </c>
      <c r="M35" s="242">
        <v>1</v>
      </c>
      <c r="N35" s="242">
        <v>1</v>
      </c>
      <c r="O35" s="242">
        <v>1</v>
      </c>
      <c r="P35" s="242">
        <v>1</v>
      </c>
      <c r="Q35" s="242">
        <v>1</v>
      </c>
      <c r="R35" s="242">
        <v>1</v>
      </c>
      <c r="S35" s="242">
        <v>1</v>
      </c>
      <c r="T35" s="121">
        <f>SUM(H35:S35)</f>
        <v>12</v>
      </c>
      <c r="U35" s="423"/>
      <c r="W35" s="184"/>
    </row>
    <row r="36" spans="2:26" s="101" customFormat="1" ht="36.6" customHeight="1">
      <c r="B36" s="270" t="s">
        <v>427</v>
      </c>
      <c r="C36" s="786" t="s">
        <v>142</v>
      </c>
      <c r="D36" s="786"/>
      <c r="E36" s="786"/>
      <c r="F36" s="801" t="s">
        <v>28</v>
      </c>
      <c r="G36" s="802"/>
      <c r="H36" s="281" t="s">
        <v>30</v>
      </c>
      <c r="I36" s="281" t="s">
        <v>31</v>
      </c>
      <c r="J36" s="281" t="s">
        <v>32</v>
      </c>
      <c r="K36" s="281" t="s">
        <v>33</v>
      </c>
      <c r="L36" s="281" t="s">
        <v>34</v>
      </c>
      <c r="M36" s="281" t="s">
        <v>35</v>
      </c>
      <c r="N36" s="281" t="s">
        <v>36</v>
      </c>
      <c r="O36" s="281" t="s">
        <v>37</v>
      </c>
      <c r="P36" s="281" t="s">
        <v>38</v>
      </c>
      <c r="Q36" s="281" t="s">
        <v>39</v>
      </c>
      <c r="R36" s="281" t="s">
        <v>40</v>
      </c>
      <c r="S36" s="281" t="s">
        <v>41</v>
      </c>
      <c r="T36" s="281" t="s">
        <v>42</v>
      </c>
      <c r="U36" s="271" t="s">
        <v>143</v>
      </c>
      <c r="W36" s="136"/>
    </row>
    <row r="37" spans="2:26" s="175" customFormat="1" ht="40.950000000000003" customHeight="1">
      <c r="B37" s="211" t="s">
        <v>44</v>
      </c>
      <c r="C37" s="426" t="s">
        <v>176</v>
      </c>
      <c r="D37" s="426"/>
      <c r="E37" s="426"/>
      <c r="F37" s="600" t="s">
        <v>183</v>
      </c>
      <c r="G37" s="601"/>
      <c r="H37" s="262">
        <v>1</v>
      </c>
      <c r="I37" s="242">
        <v>1</v>
      </c>
      <c r="J37" s="262">
        <v>1</v>
      </c>
      <c r="K37" s="242">
        <v>1</v>
      </c>
      <c r="L37" s="262">
        <v>1</v>
      </c>
      <c r="M37" s="242">
        <v>1</v>
      </c>
      <c r="N37" s="262">
        <v>1</v>
      </c>
      <c r="O37" s="242">
        <v>1</v>
      </c>
      <c r="P37" s="262">
        <v>1</v>
      </c>
      <c r="Q37" s="242">
        <v>1</v>
      </c>
      <c r="R37" s="262">
        <v>1</v>
      </c>
      <c r="S37" s="242">
        <v>1</v>
      </c>
      <c r="T37" s="121">
        <f>SUM(H37:S37)</f>
        <v>12</v>
      </c>
      <c r="U37" s="423">
        <f>+T38/T37</f>
        <v>1</v>
      </c>
      <c r="W37" s="184"/>
    </row>
    <row r="38" spans="2:26" s="175" customFormat="1" ht="40.950000000000003" customHeight="1" thickBot="1">
      <c r="B38" s="162" t="s">
        <v>45</v>
      </c>
      <c r="C38" s="431" t="s">
        <v>382</v>
      </c>
      <c r="D38" s="431"/>
      <c r="E38" s="431"/>
      <c r="F38" s="602" t="s">
        <v>183</v>
      </c>
      <c r="G38" s="603"/>
      <c r="H38" s="212">
        <v>1</v>
      </c>
      <c r="I38" s="213">
        <v>1</v>
      </c>
      <c r="J38" s="212">
        <v>1</v>
      </c>
      <c r="K38" s="213">
        <v>1</v>
      </c>
      <c r="L38" s="212">
        <v>1</v>
      </c>
      <c r="M38" s="213">
        <v>1</v>
      </c>
      <c r="N38" s="212">
        <v>1</v>
      </c>
      <c r="O38" s="213">
        <v>1</v>
      </c>
      <c r="P38" s="212">
        <v>1</v>
      </c>
      <c r="Q38" s="213">
        <v>1</v>
      </c>
      <c r="R38" s="212">
        <v>1</v>
      </c>
      <c r="S38" s="213">
        <v>1</v>
      </c>
      <c r="T38" s="239">
        <f>SUM(H38:S38)</f>
        <v>12</v>
      </c>
      <c r="U38" s="424"/>
      <c r="W38" s="184"/>
    </row>
    <row r="39" spans="2:26" s="85" customFormat="1" ht="43.2" customHeight="1" thickBot="1">
      <c r="B39" s="683" t="s">
        <v>145</v>
      </c>
      <c r="C39" s="684"/>
      <c r="D39" s="684"/>
      <c r="E39" s="684"/>
      <c r="F39" s="684"/>
      <c r="G39" s="684"/>
      <c r="H39" s="684"/>
      <c r="I39" s="684"/>
      <c r="J39" s="684"/>
      <c r="K39" s="684"/>
      <c r="L39" s="684"/>
      <c r="M39" s="684"/>
      <c r="N39" s="684"/>
      <c r="O39" s="684"/>
      <c r="P39" s="684"/>
      <c r="Q39" s="684"/>
      <c r="R39" s="684"/>
      <c r="S39" s="684"/>
      <c r="T39" s="684"/>
      <c r="U39" s="684"/>
      <c r="V39" s="405"/>
      <c r="W39" s="99"/>
    </row>
    <row r="40" spans="2:26" s="56" customFormat="1" ht="43.2" customHeight="1" thickBot="1">
      <c r="B40" s="781" t="s">
        <v>424</v>
      </c>
      <c r="C40" s="404"/>
      <c r="D40" s="404"/>
      <c r="E40" s="404"/>
      <c r="F40" s="404"/>
      <c r="G40" s="404"/>
      <c r="H40" s="404"/>
      <c r="I40" s="404"/>
      <c r="J40" s="404"/>
      <c r="K40" s="404"/>
      <c r="L40" s="404"/>
      <c r="M40" s="404"/>
      <c r="N40" s="404"/>
      <c r="O40" s="404"/>
      <c r="P40" s="404"/>
      <c r="Q40" s="404"/>
      <c r="R40" s="404"/>
      <c r="S40" s="404"/>
      <c r="T40" s="404"/>
      <c r="U40" s="404"/>
      <c r="V40" s="405"/>
      <c r="W40" s="88"/>
    </row>
    <row r="41" spans="2:26" s="56" customFormat="1" ht="66.599999999999994" customHeight="1" thickBot="1">
      <c r="B41" s="610" t="s">
        <v>144</v>
      </c>
      <c r="C41" s="772" t="s">
        <v>142</v>
      </c>
      <c r="D41" s="773"/>
      <c r="E41" s="773"/>
      <c r="F41" s="170" t="s">
        <v>532</v>
      </c>
      <c r="G41" s="170" t="s">
        <v>266</v>
      </c>
      <c r="H41" s="170" t="s">
        <v>115</v>
      </c>
      <c r="I41" s="241" t="s">
        <v>103</v>
      </c>
      <c r="J41" s="241" t="s">
        <v>104</v>
      </c>
      <c r="K41" s="241" t="s">
        <v>105</v>
      </c>
      <c r="L41" s="241" t="s">
        <v>106</v>
      </c>
      <c r="M41" s="241" t="s">
        <v>107</v>
      </c>
      <c r="N41" s="241" t="s">
        <v>108</v>
      </c>
      <c r="O41" s="241" t="s">
        <v>109</v>
      </c>
      <c r="P41" s="241" t="s">
        <v>110</v>
      </c>
      <c r="Q41" s="241" t="s">
        <v>111</v>
      </c>
      <c r="R41" s="241" t="s">
        <v>112</v>
      </c>
      <c r="S41" s="241" t="s">
        <v>113</v>
      </c>
      <c r="T41" s="241" t="s">
        <v>114</v>
      </c>
      <c r="U41" s="241" t="s">
        <v>42</v>
      </c>
      <c r="V41" s="171" t="s">
        <v>265</v>
      </c>
      <c r="W41" s="88"/>
    </row>
    <row r="42" spans="2:26" s="56" customFormat="1" ht="77.400000000000006" customHeight="1">
      <c r="B42" s="611"/>
      <c r="C42" s="758" t="s">
        <v>523</v>
      </c>
      <c r="D42" s="759"/>
      <c r="E42" s="759"/>
      <c r="F42" s="774">
        <v>360</v>
      </c>
      <c r="G42" s="775" t="s">
        <v>383</v>
      </c>
      <c r="H42" s="771">
        <v>4000</v>
      </c>
      <c r="I42" s="368">
        <v>1</v>
      </c>
      <c r="J42" s="368">
        <v>1</v>
      </c>
      <c r="K42" s="368">
        <v>1</v>
      </c>
      <c r="L42" s="368">
        <v>1</v>
      </c>
      <c r="M42" s="368">
        <v>1</v>
      </c>
      <c r="N42" s="368">
        <v>1</v>
      </c>
      <c r="O42" s="368">
        <v>1</v>
      </c>
      <c r="P42" s="368">
        <v>1</v>
      </c>
      <c r="Q42" s="368">
        <v>1</v>
      </c>
      <c r="R42" s="368">
        <v>1</v>
      </c>
      <c r="S42" s="368">
        <v>1</v>
      </c>
      <c r="T42" s="368">
        <v>1</v>
      </c>
      <c r="U42" s="189">
        <f>SUM(I42:T42)</f>
        <v>12</v>
      </c>
      <c r="V42" s="782" t="s">
        <v>977</v>
      </c>
      <c r="W42" s="88"/>
    </row>
    <row r="43" spans="2:26" s="56" customFormat="1" ht="77.400000000000006" customHeight="1">
      <c r="B43" s="611"/>
      <c r="C43" s="724"/>
      <c r="D43" s="409"/>
      <c r="E43" s="409"/>
      <c r="F43" s="392"/>
      <c r="G43" s="727"/>
      <c r="H43" s="409"/>
      <c r="I43" s="129">
        <v>100000</v>
      </c>
      <c r="J43" s="129">
        <v>100000</v>
      </c>
      <c r="K43" s="129">
        <v>100000</v>
      </c>
      <c r="L43" s="129">
        <v>100000</v>
      </c>
      <c r="M43" s="129">
        <v>100000</v>
      </c>
      <c r="N43" s="129">
        <v>100000</v>
      </c>
      <c r="O43" s="129">
        <v>100000</v>
      </c>
      <c r="P43" s="129">
        <v>100000</v>
      </c>
      <c r="Q43" s="129">
        <v>100000</v>
      </c>
      <c r="R43" s="129">
        <v>100000</v>
      </c>
      <c r="S43" s="129">
        <v>100000</v>
      </c>
      <c r="T43" s="129">
        <v>100000</v>
      </c>
      <c r="U43" s="166">
        <f t="shared" ref="U43:U45" si="0">SUM(I43:T43)</f>
        <v>1200000</v>
      </c>
      <c r="V43" s="783"/>
      <c r="W43" s="252">
        <v>1336605.6499999999</v>
      </c>
      <c r="X43" s="117">
        <f>W43/U42</f>
        <v>111383.80416666665</v>
      </c>
      <c r="Y43" s="253">
        <f>U43-W43</f>
        <v>-136605.64999999991</v>
      </c>
      <c r="Z43" s="66"/>
    </row>
    <row r="44" spans="2:26" s="56" customFormat="1" ht="72" customHeight="1">
      <c r="B44" s="611"/>
      <c r="C44" s="724" t="s">
        <v>184</v>
      </c>
      <c r="D44" s="409"/>
      <c r="E44" s="409"/>
      <c r="F44" s="393">
        <v>200</v>
      </c>
      <c r="G44" s="727" t="s">
        <v>183</v>
      </c>
      <c r="H44" s="780">
        <v>3500</v>
      </c>
      <c r="I44" s="185">
        <v>1</v>
      </c>
      <c r="J44" s="190">
        <v>1</v>
      </c>
      <c r="K44" s="185">
        <v>1</v>
      </c>
      <c r="L44" s="190">
        <v>1</v>
      </c>
      <c r="M44" s="185">
        <v>1</v>
      </c>
      <c r="N44" s="190">
        <v>1</v>
      </c>
      <c r="O44" s="185">
        <v>1</v>
      </c>
      <c r="P44" s="190">
        <v>1</v>
      </c>
      <c r="Q44" s="185">
        <v>1</v>
      </c>
      <c r="R44" s="190">
        <v>1</v>
      </c>
      <c r="S44" s="185">
        <v>1</v>
      </c>
      <c r="T44" s="190">
        <v>1</v>
      </c>
      <c r="U44" s="120">
        <f t="shared" si="0"/>
        <v>12</v>
      </c>
      <c r="V44" s="784" t="s">
        <v>978</v>
      </c>
      <c r="W44" s="101"/>
      <c r="X44" s="101"/>
      <c r="Y44" s="101"/>
      <c r="Z44" s="101"/>
    </row>
    <row r="45" spans="2:26" s="56" customFormat="1" ht="72" customHeight="1" thickBot="1">
      <c r="B45" s="612"/>
      <c r="C45" s="725"/>
      <c r="D45" s="428"/>
      <c r="E45" s="428"/>
      <c r="F45" s="399"/>
      <c r="G45" s="728"/>
      <c r="H45" s="428"/>
      <c r="I45" s="156">
        <v>18883.8</v>
      </c>
      <c r="J45" s="156">
        <v>18883.8</v>
      </c>
      <c r="K45" s="156">
        <v>18883.8</v>
      </c>
      <c r="L45" s="156">
        <v>18883.8</v>
      </c>
      <c r="M45" s="156">
        <v>18883.8</v>
      </c>
      <c r="N45" s="156">
        <v>18883.8</v>
      </c>
      <c r="O45" s="156">
        <v>18883.8</v>
      </c>
      <c r="P45" s="156">
        <v>18883.8</v>
      </c>
      <c r="Q45" s="156">
        <v>18883.8</v>
      </c>
      <c r="R45" s="156">
        <v>18883.8</v>
      </c>
      <c r="S45" s="156">
        <v>18883.8</v>
      </c>
      <c r="T45" s="156">
        <v>18883.849999999999</v>
      </c>
      <c r="U45" s="167">
        <f t="shared" si="0"/>
        <v>226605.64999999997</v>
      </c>
      <c r="V45" s="785"/>
      <c r="W45" s="252">
        <v>90000</v>
      </c>
      <c r="X45" s="117">
        <f>W45/U44</f>
        <v>7500</v>
      </c>
      <c r="Y45" s="253">
        <f>U45-W45</f>
        <v>136605.64999999997</v>
      </c>
      <c r="Z45" s="66"/>
    </row>
    <row r="46" spans="2:26" s="85" customFormat="1" ht="41.4" customHeight="1">
      <c r="R46" s="609" t="s">
        <v>116</v>
      </c>
      <c r="S46" s="609"/>
      <c r="T46" s="609"/>
      <c r="U46" s="187">
        <f>U43+U45</f>
        <v>1426605.65</v>
      </c>
      <c r="W46" s="122"/>
    </row>
    <row r="47" spans="2:26" s="58" customFormat="1" ht="15">
      <c r="B47" s="60"/>
      <c r="C47" s="60"/>
      <c r="D47" s="60"/>
      <c r="E47" s="60"/>
      <c r="F47" s="60"/>
      <c r="G47" s="60"/>
      <c r="H47" s="60"/>
      <c r="I47" s="60"/>
      <c r="J47" s="60"/>
      <c r="K47" s="60"/>
      <c r="L47" s="60"/>
      <c r="M47" s="60"/>
      <c r="N47" s="60"/>
      <c r="O47" s="60"/>
      <c r="P47" s="60"/>
      <c r="Q47" s="60"/>
      <c r="W47" s="83"/>
      <c r="X47" s="59"/>
    </row>
    <row r="48" spans="2:26">
      <c r="B48" s="1"/>
      <c r="C48" s="1"/>
      <c r="D48" s="1"/>
      <c r="E48" s="1"/>
      <c r="F48" s="1"/>
      <c r="G48" s="1"/>
      <c r="H48" s="1"/>
      <c r="I48" s="1"/>
      <c r="J48" s="1"/>
      <c r="K48" s="1"/>
      <c r="L48" s="1"/>
      <c r="M48" s="1"/>
      <c r="N48" s="1"/>
      <c r="O48" s="1"/>
      <c r="P48" s="1"/>
      <c r="Q48" s="1"/>
      <c r="R48" s="1"/>
      <c r="S48" s="1"/>
      <c r="T48" s="1"/>
      <c r="U48" s="1"/>
    </row>
    <row r="49" spans="2:25" ht="14.4" thickBot="1"/>
    <row r="50" spans="2:25" s="85" customFormat="1" ht="43.2" customHeight="1" thickBot="1">
      <c r="B50" s="403" t="s">
        <v>145</v>
      </c>
      <c r="C50" s="404"/>
      <c r="D50" s="404"/>
      <c r="E50" s="404"/>
      <c r="F50" s="404"/>
      <c r="G50" s="404"/>
      <c r="H50" s="404"/>
      <c r="I50" s="404"/>
      <c r="J50" s="404"/>
      <c r="K50" s="404"/>
      <c r="L50" s="404"/>
      <c r="M50" s="404"/>
      <c r="N50" s="404"/>
      <c r="O50" s="404"/>
      <c r="P50" s="404"/>
      <c r="Q50" s="404"/>
      <c r="R50" s="404"/>
      <c r="S50" s="404"/>
      <c r="T50" s="404"/>
      <c r="U50" s="404"/>
      <c r="V50" s="405"/>
      <c r="W50" s="99"/>
    </row>
    <row r="51" spans="2:25" s="56" customFormat="1" ht="43.2" customHeight="1" thickBot="1">
      <c r="B51" s="403" t="s">
        <v>998</v>
      </c>
      <c r="C51" s="404"/>
      <c r="D51" s="404"/>
      <c r="E51" s="404"/>
      <c r="F51" s="404"/>
      <c r="G51" s="404"/>
      <c r="H51" s="404"/>
      <c r="I51" s="404"/>
      <c r="J51" s="404"/>
      <c r="K51" s="404"/>
      <c r="L51" s="404"/>
      <c r="M51" s="404"/>
      <c r="N51" s="404"/>
      <c r="O51" s="404"/>
      <c r="P51" s="404"/>
      <c r="Q51" s="404"/>
      <c r="R51" s="404"/>
      <c r="S51" s="404"/>
      <c r="T51" s="404"/>
      <c r="U51" s="404"/>
      <c r="V51" s="405"/>
      <c r="W51" s="88"/>
    </row>
    <row r="52" spans="2:25" s="56" customFormat="1" ht="66.599999999999994" customHeight="1" thickBot="1">
      <c r="B52" s="610" t="s">
        <v>144</v>
      </c>
      <c r="C52" s="772" t="s">
        <v>142</v>
      </c>
      <c r="D52" s="773"/>
      <c r="E52" s="773"/>
      <c r="F52" s="170" t="s">
        <v>425</v>
      </c>
      <c r="G52" s="170" t="s">
        <v>266</v>
      </c>
      <c r="H52" s="170" t="s">
        <v>115</v>
      </c>
      <c r="I52" s="241" t="s">
        <v>103</v>
      </c>
      <c r="J52" s="241" t="s">
        <v>104</v>
      </c>
      <c r="K52" s="241" t="s">
        <v>105</v>
      </c>
      <c r="L52" s="241" t="s">
        <v>106</v>
      </c>
      <c r="M52" s="241" t="s">
        <v>107</v>
      </c>
      <c r="N52" s="241" t="s">
        <v>108</v>
      </c>
      <c r="O52" s="241" t="s">
        <v>109</v>
      </c>
      <c r="P52" s="241" t="s">
        <v>110</v>
      </c>
      <c r="Q52" s="241" t="s">
        <v>111</v>
      </c>
      <c r="R52" s="241" t="s">
        <v>112</v>
      </c>
      <c r="S52" s="241" t="s">
        <v>113</v>
      </c>
      <c r="T52" s="241" t="s">
        <v>114</v>
      </c>
      <c r="U52" s="241" t="s">
        <v>42</v>
      </c>
      <c r="V52" s="171" t="s">
        <v>265</v>
      </c>
      <c r="W52" s="88"/>
    </row>
    <row r="53" spans="2:25" s="56" customFormat="1" ht="77.400000000000006" customHeight="1">
      <c r="B53" s="611"/>
      <c r="C53" s="758" t="s">
        <v>523</v>
      </c>
      <c r="D53" s="759"/>
      <c r="E53" s="759"/>
      <c r="F53" s="774">
        <v>360</v>
      </c>
      <c r="G53" s="775" t="s">
        <v>383</v>
      </c>
      <c r="H53" s="771">
        <v>4000</v>
      </c>
      <c r="I53" s="368">
        <v>1</v>
      </c>
      <c r="J53" s="368">
        <v>1</v>
      </c>
      <c r="K53" s="368">
        <v>1</v>
      </c>
      <c r="L53" s="368">
        <v>1</v>
      </c>
      <c r="M53" s="368">
        <v>1</v>
      </c>
      <c r="N53" s="368">
        <v>1</v>
      </c>
      <c r="O53" s="368">
        <v>1</v>
      </c>
      <c r="P53" s="368">
        <v>1</v>
      </c>
      <c r="Q53" s="368">
        <v>1</v>
      </c>
      <c r="R53" s="368">
        <v>1</v>
      </c>
      <c r="S53" s="368">
        <v>1</v>
      </c>
      <c r="T53" s="368">
        <v>1</v>
      </c>
      <c r="U53" s="189">
        <f>SUM(I53:T53)</f>
        <v>12</v>
      </c>
      <c r="V53" s="782" t="s">
        <v>977</v>
      </c>
      <c r="W53" s="88"/>
    </row>
    <row r="54" spans="2:25" s="56" customFormat="1" ht="77.400000000000006" customHeight="1" thickBot="1">
      <c r="B54" s="612"/>
      <c r="C54" s="725"/>
      <c r="D54" s="428"/>
      <c r="E54" s="428"/>
      <c r="F54" s="399"/>
      <c r="G54" s="728"/>
      <c r="H54" s="428"/>
      <c r="I54" s="156">
        <v>122633.8</v>
      </c>
      <c r="J54" s="156">
        <v>122633.8</v>
      </c>
      <c r="K54" s="156">
        <v>122633.8</v>
      </c>
      <c r="L54" s="156">
        <v>122633.8</v>
      </c>
      <c r="M54" s="156">
        <v>122633.8</v>
      </c>
      <c r="N54" s="156">
        <v>122633.8</v>
      </c>
      <c r="O54" s="156">
        <v>122633.8</v>
      </c>
      <c r="P54" s="156">
        <v>122633.8</v>
      </c>
      <c r="Q54" s="156">
        <v>122633.8</v>
      </c>
      <c r="R54" s="156">
        <v>122633.8</v>
      </c>
      <c r="S54" s="156">
        <v>122633.8</v>
      </c>
      <c r="T54" s="156">
        <v>122633.85</v>
      </c>
      <c r="U54" s="167">
        <f t="shared" ref="U54" si="1">SUM(I54:T54)</f>
        <v>1471605.6500000004</v>
      </c>
      <c r="V54" s="726"/>
      <c r="W54" s="252">
        <v>1426605.65</v>
      </c>
      <c r="X54" s="117">
        <f>W54/U53</f>
        <v>118883.80416666665</v>
      </c>
      <c r="Y54" s="253">
        <f>U54-W54</f>
        <v>45000.000000000466</v>
      </c>
    </row>
    <row r="55" spans="2:25" s="85" customFormat="1" ht="41.4" customHeight="1">
      <c r="R55" s="609" t="s">
        <v>116</v>
      </c>
      <c r="S55" s="609"/>
      <c r="T55" s="609"/>
      <c r="U55" s="187">
        <f>U54</f>
        <v>1471605.6500000004</v>
      </c>
      <c r="W55" s="122"/>
    </row>
    <row r="56" spans="2:25" ht="11.25" customHeight="1"/>
    <row r="58" spans="2:25" ht="9.75" customHeight="1"/>
    <row r="60" spans="2:25" ht="16.5" customHeight="1"/>
  </sheetData>
  <mergeCells count="135">
    <mergeCell ref="F9:G9"/>
    <mergeCell ref="H9:M9"/>
    <mergeCell ref="N9:P9"/>
    <mergeCell ref="Q9:U9"/>
    <mergeCell ref="B15:U15"/>
    <mergeCell ref="C33:E33"/>
    <mergeCell ref="C36:E36"/>
    <mergeCell ref="F24:G24"/>
    <mergeCell ref="F25:G25"/>
    <mergeCell ref="F26:G26"/>
    <mergeCell ref="F27:G27"/>
    <mergeCell ref="F30:G30"/>
    <mergeCell ref="F33:G33"/>
    <mergeCell ref="F36:G36"/>
    <mergeCell ref="F28:G28"/>
    <mergeCell ref="F29:G29"/>
    <mergeCell ref="F31:G31"/>
    <mergeCell ref="F32:G32"/>
    <mergeCell ref="C16:D16"/>
    <mergeCell ref="B19:B20"/>
    <mergeCell ref="E16:F16"/>
    <mergeCell ref="G16:H16"/>
    <mergeCell ref="I16:K16"/>
    <mergeCell ref="L16:N16"/>
    <mergeCell ref="R55:T55"/>
    <mergeCell ref="B50:V50"/>
    <mergeCell ref="B51:V51"/>
    <mergeCell ref="B52:B54"/>
    <mergeCell ref="C52:E52"/>
    <mergeCell ref="C53:E54"/>
    <mergeCell ref="F53:F54"/>
    <mergeCell ref="G53:G54"/>
    <mergeCell ref="H53:H54"/>
    <mergeCell ref="V53:V54"/>
    <mergeCell ref="B10:U10"/>
    <mergeCell ref="B11:U11"/>
    <mergeCell ref="B12:U12"/>
    <mergeCell ref="B13:U13"/>
    <mergeCell ref="B14:D14"/>
    <mergeCell ref="E14:U14"/>
    <mergeCell ref="I19:K20"/>
    <mergeCell ref="L19:N20"/>
    <mergeCell ref="O19:Q20"/>
    <mergeCell ref="B17:B18"/>
    <mergeCell ref="C17:D18"/>
    <mergeCell ref="E17:F18"/>
    <mergeCell ref="G17:H18"/>
    <mergeCell ref="I17:K18"/>
    <mergeCell ref="L17:N18"/>
    <mergeCell ref="C19:D20"/>
    <mergeCell ref="E19:F20"/>
    <mergeCell ref="G19:H20"/>
    <mergeCell ref="R19:T20"/>
    <mergeCell ref="U19:U20"/>
    <mergeCell ref="C1:T1"/>
    <mergeCell ref="D3:S3"/>
    <mergeCell ref="B5:D5"/>
    <mergeCell ref="B6:D6"/>
    <mergeCell ref="B7:D7"/>
    <mergeCell ref="P5:U5"/>
    <mergeCell ref="B8:U8"/>
    <mergeCell ref="M6:U6"/>
    <mergeCell ref="C2:T2"/>
    <mergeCell ref="E6:L6"/>
    <mergeCell ref="E5:O5"/>
    <mergeCell ref="E7:G7"/>
    <mergeCell ref="H7:K7"/>
    <mergeCell ref="L7:O7"/>
    <mergeCell ref="P7:U7"/>
    <mergeCell ref="R46:T46"/>
    <mergeCell ref="C44:E45"/>
    <mergeCell ref="H44:H45"/>
    <mergeCell ref="G44:G45"/>
    <mergeCell ref="B40:V40"/>
    <mergeCell ref="B22:B23"/>
    <mergeCell ref="C31:E31"/>
    <mergeCell ref="C32:E32"/>
    <mergeCell ref="U28:U29"/>
    <mergeCell ref="C29:E29"/>
    <mergeCell ref="U31:U32"/>
    <mergeCell ref="V42:V43"/>
    <mergeCell ref="C23:D23"/>
    <mergeCell ref="E23:F23"/>
    <mergeCell ref="G23:H23"/>
    <mergeCell ref="C22:D22"/>
    <mergeCell ref="E22:F22"/>
    <mergeCell ref="F44:F45"/>
    <mergeCell ref="V44:V45"/>
    <mergeCell ref="B41:B45"/>
    <mergeCell ref="B39:V39"/>
    <mergeCell ref="C30:E30"/>
    <mergeCell ref="C27:E27"/>
    <mergeCell ref="C28:E28"/>
    <mergeCell ref="U25:U26"/>
    <mergeCell ref="C21:D21"/>
    <mergeCell ref="E21:F21"/>
    <mergeCell ref="O17:Q18"/>
    <mergeCell ref="R17:T18"/>
    <mergeCell ref="U17:U18"/>
    <mergeCell ref="R21:T21"/>
    <mergeCell ref="O21:Q21"/>
    <mergeCell ref="G22:H22"/>
    <mergeCell ref="I22:K22"/>
    <mergeCell ref="L22:N22"/>
    <mergeCell ref="G21:H21"/>
    <mergeCell ref="I21:K21"/>
    <mergeCell ref="L21:N21"/>
    <mergeCell ref="O22:Q22"/>
    <mergeCell ref="R22:T22"/>
    <mergeCell ref="L23:N23"/>
    <mergeCell ref="R23:T23"/>
    <mergeCell ref="U37:U38"/>
    <mergeCell ref="B9:C9"/>
    <mergeCell ref="D9:E9"/>
    <mergeCell ref="H42:H43"/>
    <mergeCell ref="C38:E38"/>
    <mergeCell ref="C37:E37"/>
    <mergeCell ref="C41:E41"/>
    <mergeCell ref="C42:E43"/>
    <mergeCell ref="F42:F43"/>
    <mergeCell ref="C34:E34"/>
    <mergeCell ref="F34:G34"/>
    <mergeCell ref="F35:G35"/>
    <mergeCell ref="F37:G37"/>
    <mergeCell ref="C35:E35"/>
    <mergeCell ref="F38:G38"/>
    <mergeCell ref="G42:G43"/>
    <mergeCell ref="U34:U35"/>
    <mergeCell ref="O23:Q23"/>
    <mergeCell ref="O16:Q16"/>
    <mergeCell ref="R16:T16"/>
    <mergeCell ref="C24:E24"/>
    <mergeCell ref="C25:E25"/>
    <mergeCell ref="C26:E26"/>
    <mergeCell ref="I23:K23"/>
  </mergeCells>
  <printOptions horizontalCentered="1"/>
  <pageMargins left="3.937007874015748E-2" right="3.937007874015748E-2" top="0.31496062992125984" bottom="3.937007874015748E-2" header="0.31496062992125984" footer="0.11811023622047245"/>
  <pageSetup scale="35" orientation="landscape" r:id="rId1"/>
  <headerFooter scaleWithDoc="0">
    <oddFooter>&amp;C&amp;G</oddFooter>
  </headerFooter>
  <rowBreaks count="3" manualBreakCount="3">
    <brk id="23" max="21" man="1"/>
    <brk id="38" max="21" man="1"/>
    <brk id="49" max="21" man="1"/>
  </rowBreaks>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59999389629810485"/>
  </sheetPr>
  <dimension ref="B1:AO50"/>
  <sheetViews>
    <sheetView view="pageBreakPreview" zoomScale="60" zoomScaleNormal="100" workbookViewId="0">
      <selection activeCell="N38" sqref="N38"/>
    </sheetView>
  </sheetViews>
  <sheetFormatPr baseColWidth="10" defaultColWidth="11.44140625" defaultRowHeight="13.8"/>
  <cols>
    <col min="1" max="1" width="0.109375" style="50" customWidth="1"/>
    <col min="2" max="2" width="21.5546875" style="50" customWidth="1"/>
    <col min="3" max="3" width="18.33203125" style="50" customWidth="1"/>
    <col min="4" max="4" width="22.77734375" style="50" customWidth="1"/>
    <col min="5" max="5" width="12.33203125" style="50" customWidth="1"/>
    <col min="6" max="6" width="23.5546875" style="50" customWidth="1"/>
    <col min="7" max="7" width="20.109375" style="50" customWidth="1"/>
    <col min="8" max="8" width="21.33203125" style="50" customWidth="1"/>
    <col min="9" max="20" width="18.44140625" style="50" customWidth="1"/>
    <col min="21" max="21" width="23.6640625" style="50" customWidth="1"/>
    <col min="22" max="22" width="17" style="75" customWidth="1"/>
    <col min="23" max="23" width="15.109375" style="79" customWidth="1"/>
    <col min="24" max="24" width="15.109375" style="50" customWidth="1"/>
    <col min="25" max="25" width="18.109375" style="50" bestFit="1" customWidth="1"/>
    <col min="26" max="16384" width="11.44140625" style="50"/>
  </cols>
  <sheetData>
    <row r="1" spans="2:25" ht="46.2" customHeight="1">
      <c r="B1" s="49"/>
      <c r="C1" s="445" t="s">
        <v>1002</v>
      </c>
      <c r="D1" s="445"/>
      <c r="E1" s="445"/>
      <c r="F1" s="445"/>
      <c r="G1" s="445"/>
      <c r="H1" s="445"/>
      <c r="I1" s="445"/>
      <c r="J1" s="445"/>
      <c r="K1" s="445"/>
      <c r="L1" s="445"/>
      <c r="M1" s="445"/>
      <c r="N1" s="445"/>
      <c r="O1" s="445"/>
      <c r="P1" s="445"/>
      <c r="Q1" s="445"/>
      <c r="R1" s="445"/>
      <c r="S1" s="445"/>
      <c r="T1" s="445"/>
      <c r="U1" s="49"/>
    </row>
    <row r="2" spans="2:25" ht="42" customHeight="1" thickBot="1">
      <c r="B2" s="49"/>
      <c r="C2" s="468" t="s">
        <v>1164</v>
      </c>
      <c r="D2" s="468"/>
      <c r="E2" s="468"/>
      <c r="F2" s="468"/>
      <c r="G2" s="468"/>
      <c r="H2" s="468"/>
      <c r="I2" s="468"/>
      <c r="J2" s="468"/>
      <c r="K2" s="468"/>
      <c r="L2" s="468"/>
      <c r="M2" s="468"/>
      <c r="N2" s="468"/>
      <c r="O2" s="468"/>
      <c r="P2" s="468"/>
      <c r="Q2" s="468"/>
      <c r="R2" s="468"/>
      <c r="S2" s="468"/>
      <c r="T2" s="468"/>
      <c r="U2" s="49"/>
    </row>
    <row r="3" spans="2:25" s="75" customFormat="1" ht="35.4" customHeight="1" thickBot="1">
      <c r="B3" s="73"/>
      <c r="C3" s="73"/>
      <c r="D3" s="459" t="s">
        <v>133</v>
      </c>
      <c r="E3" s="460"/>
      <c r="F3" s="460"/>
      <c r="G3" s="460"/>
      <c r="H3" s="460"/>
      <c r="I3" s="460"/>
      <c r="J3" s="460"/>
      <c r="K3" s="460"/>
      <c r="L3" s="460"/>
      <c r="M3" s="460"/>
      <c r="N3" s="460"/>
      <c r="O3" s="460"/>
      <c r="P3" s="460"/>
      <c r="Q3" s="460"/>
      <c r="R3" s="460"/>
      <c r="S3" s="461"/>
      <c r="T3" s="73"/>
      <c r="U3" s="73"/>
      <c r="W3" s="139"/>
    </row>
    <row r="4" spans="2:25" ht="17.399999999999999" customHeight="1" thickBot="1">
      <c r="B4" s="53"/>
      <c r="C4" s="53"/>
      <c r="D4" s="134"/>
      <c r="E4" s="134"/>
      <c r="F4" s="134"/>
      <c r="G4" s="134"/>
      <c r="H4" s="134"/>
      <c r="I4" s="134"/>
      <c r="J4" s="134"/>
      <c r="K4" s="134"/>
      <c r="L4" s="134"/>
      <c r="M4" s="134"/>
      <c r="N4" s="134"/>
      <c r="O4" s="134"/>
      <c r="P4" s="134"/>
      <c r="Q4" s="134"/>
      <c r="R4" s="134"/>
      <c r="S4" s="134"/>
      <c r="T4" s="53"/>
      <c r="U4" s="53"/>
      <c r="W4" s="138"/>
    </row>
    <row r="5" spans="2:25" s="85" customFormat="1" ht="34.200000000000003" customHeight="1">
      <c r="B5" s="685" t="s">
        <v>134</v>
      </c>
      <c r="C5" s="686"/>
      <c r="D5" s="686"/>
      <c r="E5" s="766" t="s">
        <v>791</v>
      </c>
      <c r="F5" s="767"/>
      <c r="G5" s="767"/>
      <c r="H5" s="767"/>
      <c r="I5" s="767"/>
      <c r="J5" s="767"/>
      <c r="K5" s="767"/>
      <c r="L5" s="767"/>
      <c r="M5" s="804"/>
      <c r="N5" s="803" t="s">
        <v>1001</v>
      </c>
      <c r="O5" s="764"/>
      <c r="P5" s="764"/>
      <c r="Q5" s="764"/>
      <c r="R5" s="764"/>
      <c r="S5" s="764"/>
      <c r="T5" s="764"/>
      <c r="U5" s="765"/>
      <c r="W5" s="122"/>
    </row>
    <row r="6" spans="2:25" s="85" customFormat="1" ht="27.6" customHeight="1">
      <c r="B6" s="687" t="s">
        <v>135</v>
      </c>
      <c r="C6" s="688"/>
      <c r="D6" s="688"/>
      <c r="E6" s="805" t="s">
        <v>253</v>
      </c>
      <c r="F6" s="806"/>
      <c r="G6" s="806"/>
      <c r="H6" s="806"/>
      <c r="I6" s="806"/>
      <c r="J6" s="806"/>
      <c r="K6" s="807"/>
      <c r="L6" s="133"/>
      <c r="M6" s="650" t="s">
        <v>313</v>
      </c>
      <c r="N6" s="650"/>
      <c r="O6" s="650"/>
      <c r="P6" s="650"/>
      <c r="Q6" s="650"/>
      <c r="R6" s="650"/>
      <c r="S6" s="650"/>
      <c r="T6" s="650"/>
      <c r="U6" s="651"/>
      <c r="W6" s="122"/>
    </row>
    <row r="7" spans="2:25" s="56" customFormat="1" ht="34.950000000000003" customHeight="1" thickBot="1">
      <c r="B7" s="483" t="s">
        <v>962</v>
      </c>
      <c r="C7" s="484"/>
      <c r="D7" s="484"/>
      <c r="E7" s="489">
        <v>6733807.1699999999</v>
      </c>
      <c r="F7" s="490"/>
      <c r="G7" s="491"/>
      <c r="H7" s="488" t="s">
        <v>991</v>
      </c>
      <c r="I7" s="488"/>
      <c r="J7" s="488"/>
      <c r="K7" s="488"/>
      <c r="L7" s="489">
        <v>8641381.5</v>
      </c>
      <c r="M7" s="490"/>
      <c r="N7" s="490"/>
      <c r="O7" s="490"/>
      <c r="P7" s="486"/>
      <c r="Q7" s="486"/>
      <c r="R7" s="486"/>
      <c r="S7" s="486"/>
      <c r="T7" s="486"/>
      <c r="U7" s="487"/>
      <c r="W7" s="85"/>
      <c r="X7" s="122"/>
      <c r="Y7" s="85"/>
    </row>
    <row r="8" spans="2:25" s="58" customFormat="1" ht="28.95" customHeight="1" thickBot="1">
      <c r="B8" s="655" t="s">
        <v>137</v>
      </c>
      <c r="C8" s="656"/>
      <c r="D8" s="656"/>
      <c r="E8" s="656"/>
      <c r="F8" s="656"/>
      <c r="G8" s="656"/>
      <c r="H8" s="656"/>
      <c r="I8" s="656"/>
      <c r="J8" s="656"/>
      <c r="K8" s="656"/>
      <c r="L8" s="656"/>
      <c r="M8" s="656"/>
      <c r="N8" s="656"/>
      <c r="O8" s="656"/>
      <c r="P8" s="656"/>
      <c r="Q8" s="656"/>
      <c r="R8" s="656"/>
      <c r="S8" s="656"/>
      <c r="T8" s="656"/>
      <c r="U8" s="657"/>
      <c r="V8" s="85"/>
      <c r="W8" s="59"/>
    </row>
    <row r="9" spans="2:25" s="58" customFormat="1" ht="33.6" customHeight="1" thickBot="1">
      <c r="B9" s="674" t="s">
        <v>138</v>
      </c>
      <c r="C9" s="675"/>
      <c r="D9" s="676" t="s">
        <v>117</v>
      </c>
      <c r="E9" s="676"/>
      <c r="F9" s="675" t="s">
        <v>139</v>
      </c>
      <c r="G9" s="675"/>
      <c r="H9" s="676" t="s">
        <v>121</v>
      </c>
      <c r="I9" s="676"/>
      <c r="J9" s="676"/>
      <c r="K9" s="676"/>
      <c r="L9" s="676"/>
      <c r="M9" s="676"/>
      <c r="N9" s="675" t="s">
        <v>140</v>
      </c>
      <c r="O9" s="675"/>
      <c r="P9" s="675"/>
      <c r="Q9" s="676" t="s">
        <v>526</v>
      </c>
      <c r="R9" s="676"/>
      <c r="S9" s="676"/>
      <c r="T9" s="676"/>
      <c r="U9" s="677"/>
      <c r="V9" s="85"/>
      <c r="W9" s="59"/>
    </row>
    <row r="10" spans="2:25" s="58" customFormat="1" ht="28.2"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85"/>
      <c r="W10" s="59"/>
    </row>
    <row r="11" spans="2:25" s="58" customFormat="1" ht="48" customHeight="1" thickBot="1">
      <c r="B11" s="662" t="s">
        <v>792</v>
      </c>
      <c r="C11" s="663"/>
      <c r="D11" s="663"/>
      <c r="E11" s="663"/>
      <c r="F11" s="663"/>
      <c r="G11" s="663"/>
      <c r="H11" s="663"/>
      <c r="I11" s="663"/>
      <c r="J11" s="663"/>
      <c r="K11" s="663"/>
      <c r="L11" s="663"/>
      <c r="M11" s="663"/>
      <c r="N11" s="663"/>
      <c r="O11" s="663"/>
      <c r="P11" s="663"/>
      <c r="Q11" s="663"/>
      <c r="R11" s="663"/>
      <c r="S11" s="663"/>
      <c r="T11" s="663"/>
      <c r="U11" s="664"/>
      <c r="V11" s="85"/>
      <c r="W11" s="59"/>
    </row>
    <row r="12" spans="2:25" s="58" customFormat="1" ht="30.6"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85"/>
      <c r="W12" s="59"/>
    </row>
    <row r="13" spans="2:25" s="58" customFormat="1" ht="45" customHeight="1">
      <c r="B13" s="671" t="s">
        <v>793</v>
      </c>
      <c r="C13" s="672"/>
      <c r="D13" s="672"/>
      <c r="E13" s="672"/>
      <c r="F13" s="672"/>
      <c r="G13" s="672"/>
      <c r="H13" s="672"/>
      <c r="I13" s="672"/>
      <c r="J13" s="672"/>
      <c r="K13" s="672"/>
      <c r="L13" s="672"/>
      <c r="M13" s="672"/>
      <c r="N13" s="672"/>
      <c r="O13" s="672"/>
      <c r="P13" s="672"/>
      <c r="Q13" s="672"/>
      <c r="R13" s="672"/>
      <c r="S13" s="672"/>
      <c r="T13" s="672"/>
      <c r="U13" s="673"/>
      <c r="V13" s="85"/>
      <c r="W13" s="59"/>
    </row>
    <row r="14" spans="2:25" s="58" customFormat="1" ht="30.6" customHeight="1" thickBot="1">
      <c r="B14" s="698" t="s">
        <v>710</v>
      </c>
      <c r="C14" s="699"/>
      <c r="D14" s="699"/>
      <c r="E14" s="700" t="s">
        <v>794</v>
      </c>
      <c r="F14" s="700"/>
      <c r="G14" s="700"/>
      <c r="H14" s="700"/>
      <c r="I14" s="700"/>
      <c r="J14" s="700"/>
      <c r="K14" s="700"/>
      <c r="L14" s="700"/>
      <c r="M14" s="700"/>
      <c r="N14" s="700"/>
      <c r="O14" s="700"/>
      <c r="P14" s="700"/>
      <c r="Q14" s="700"/>
      <c r="R14" s="700"/>
      <c r="S14" s="700"/>
      <c r="T14" s="700"/>
      <c r="U14" s="701"/>
      <c r="V14" s="85"/>
      <c r="W14" s="59"/>
    </row>
    <row r="15" spans="2:25" s="58" customFormat="1" ht="29.4" customHeight="1" thickBot="1">
      <c r="B15" s="796" t="s">
        <v>436</v>
      </c>
      <c r="C15" s="797"/>
      <c r="D15" s="797"/>
      <c r="E15" s="797"/>
      <c r="F15" s="797"/>
      <c r="G15" s="797"/>
      <c r="H15" s="797"/>
      <c r="I15" s="797"/>
      <c r="J15" s="797"/>
      <c r="K15" s="797"/>
      <c r="L15" s="797"/>
      <c r="M15" s="797"/>
      <c r="N15" s="797"/>
      <c r="O15" s="797"/>
      <c r="P15" s="797"/>
      <c r="Q15" s="797"/>
      <c r="R15" s="797"/>
      <c r="S15" s="797"/>
      <c r="T15" s="797"/>
      <c r="U15" s="798"/>
      <c r="V15" s="85"/>
      <c r="W15" s="59"/>
    </row>
    <row r="16" spans="2:25" s="58" customFormat="1" ht="47.4"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85"/>
      <c r="W16" s="59"/>
    </row>
    <row r="17" spans="2:23" s="58" customFormat="1" ht="45" customHeight="1">
      <c r="B17" s="454" t="s">
        <v>89</v>
      </c>
      <c r="C17" s="436" t="s">
        <v>795</v>
      </c>
      <c r="D17" s="436"/>
      <c r="E17" s="436" t="s">
        <v>796</v>
      </c>
      <c r="F17" s="436"/>
      <c r="G17" s="436" t="s">
        <v>95</v>
      </c>
      <c r="H17" s="436"/>
      <c r="I17" s="436" t="s">
        <v>797</v>
      </c>
      <c r="J17" s="436"/>
      <c r="K17" s="436"/>
      <c r="L17" s="455" t="s">
        <v>158</v>
      </c>
      <c r="M17" s="464"/>
      <c r="N17" s="456"/>
      <c r="O17" s="436" t="s">
        <v>94</v>
      </c>
      <c r="P17" s="436"/>
      <c r="Q17" s="436"/>
      <c r="R17" s="436" t="s">
        <v>801</v>
      </c>
      <c r="S17" s="436"/>
      <c r="T17" s="436"/>
      <c r="U17" s="462">
        <f>U24</f>
        <v>1</v>
      </c>
      <c r="V17" s="85"/>
      <c r="W17" s="83"/>
    </row>
    <row r="18" spans="2:23" s="58" customFormat="1" ht="88.2" customHeight="1">
      <c r="B18" s="454"/>
      <c r="C18" s="436"/>
      <c r="D18" s="436"/>
      <c r="E18" s="436"/>
      <c r="F18" s="436"/>
      <c r="G18" s="436"/>
      <c r="H18" s="436"/>
      <c r="I18" s="436"/>
      <c r="J18" s="436"/>
      <c r="K18" s="436"/>
      <c r="L18" s="457"/>
      <c r="M18" s="465"/>
      <c r="N18" s="458"/>
      <c r="O18" s="436"/>
      <c r="P18" s="436"/>
      <c r="Q18" s="436"/>
      <c r="R18" s="436"/>
      <c r="S18" s="436"/>
      <c r="T18" s="436"/>
      <c r="U18" s="463"/>
      <c r="V18" s="85"/>
      <c r="W18" s="59"/>
    </row>
    <row r="19" spans="2:23" s="58" customFormat="1" ht="44.25" customHeight="1">
      <c r="B19" s="454" t="s">
        <v>433</v>
      </c>
      <c r="C19" s="436" t="s">
        <v>320</v>
      </c>
      <c r="D19" s="436"/>
      <c r="E19" s="436" t="s">
        <v>443</v>
      </c>
      <c r="F19" s="436"/>
      <c r="G19" s="436" t="s">
        <v>96</v>
      </c>
      <c r="H19" s="436"/>
      <c r="I19" s="436" t="s">
        <v>798</v>
      </c>
      <c r="J19" s="436"/>
      <c r="K19" s="436"/>
      <c r="L19" s="455" t="s">
        <v>158</v>
      </c>
      <c r="M19" s="464"/>
      <c r="N19" s="456"/>
      <c r="O19" s="436" t="s">
        <v>94</v>
      </c>
      <c r="P19" s="436"/>
      <c r="Q19" s="436"/>
      <c r="R19" s="436" t="s">
        <v>558</v>
      </c>
      <c r="S19" s="436"/>
      <c r="T19" s="436"/>
      <c r="U19" s="462">
        <f>U27</f>
        <v>1</v>
      </c>
      <c r="V19" s="85"/>
      <c r="W19" s="59"/>
    </row>
    <row r="20" spans="2:23" s="58" customFormat="1" ht="86.4" customHeight="1">
      <c r="B20" s="454"/>
      <c r="C20" s="436"/>
      <c r="D20" s="436"/>
      <c r="E20" s="436"/>
      <c r="F20" s="436"/>
      <c r="G20" s="436"/>
      <c r="H20" s="436"/>
      <c r="I20" s="436"/>
      <c r="J20" s="436"/>
      <c r="K20" s="436"/>
      <c r="L20" s="457"/>
      <c r="M20" s="465"/>
      <c r="N20" s="458"/>
      <c r="O20" s="436"/>
      <c r="P20" s="436"/>
      <c r="Q20" s="436"/>
      <c r="R20" s="436"/>
      <c r="S20" s="436"/>
      <c r="T20" s="436"/>
      <c r="U20" s="463"/>
      <c r="V20" s="85"/>
      <c r="W20" s="59"/>
    </row>
    <row r="21" spans="2:23" s="58" customFormat="1" ht="99" customHeight="1">
      <c r="B21" s="160" t="s">
        <v>278</v>
      </c>
      <c r="C21" s="434" t="s">
        <v>441</v>
      </c>
      <c r="D21" s="435"/>
      <c r="E21" s="434" t="s">
        <v>321</v>
      </c>
      <c r="F21" s="435" t="s">
        <v>321</v>
      </c>
      <c r="G21" s="434" t="s">
        <v>96</v>
      </c>
      <c r="H21" s="435"/>
      <c r="I21" s="434" t="s">
        <v>799</v>
      </c>
      <c r="J21" s="440" t="s">
        <v>799</v>
      </c>
      <c r="K21" s="435" t="s">
        <v>799</v>
      </c>
      <c r="L21" s="434" t="s">
        <v>158</v>
      </c>
      <c r="M21" s="440"/>
      <c r="N21" s="435"/>
      <c r="O21" s="434" t="s">
        <v>94</v>
      </c>
      <c r="P21" s="440"/>
      <c r="Q21" s="435"/>
      <c r="R21" s="434" t="s">
        <v>802</v>
      </c>
      <c r="S21" s="440"/>
      <c r="T21" s="435"/>
      <c r="U21" s="168">
        <v>1</v>
      </c>
      <c r="V21" s="85"/>
      <c r="W21" s="59"/>
    </row>
    <row r="22" spans="2:23" s="58" customFormat="1" ht="97.2" customHeight="1" thickBot="1">
      <c r="B22" s="278" t="s">
        <v>360</v>
      </c>
      <c r="C22" s="441" t="s">
        <v>442</v>
      </c>
      <c r="D22" s="443"/>
      <c r="E22" s="441" t="s">
        <v>185</v>
      </c>
      <c r="F22" s="443" t="s">
        <v>185</v>
      </c>
      <c r="G22" s="441" t="s">
        <v>97</v>
      </c>
      <c r="H22" s="443"/>
      <c r="I22" s="441" t="s">
        <v>800</v>
      </c>
      <c r="J22" s="442" t="s">
        <v>800</v>
      </c>
      <c r="K22" s="443" t="s">
        <v>800</v>
      </c>
      <c r="L22" s="441" t="s">
        <v>157</v>
      </c>
      <c r="M22" s="442"/>
      <c r="N22" s="443"/>
      <c r="O22" s="441" t="s">
        <v>94</v>
      </c>
      <c r="P22" s="442"/>
      <c r="Q22" s="443"/>
      <c r="R22" s="441" t="s">
        <v>803</v>
      </c>
      <c r="S22" s="442"/>
      <c r="T22" s="443"/>
      <c r="U22" s="169">
        <v>1</v>
      </c>
      <c r="V22" s="85"/>
      <c r="W22" s="59"/>
    </row>
    <row r="23" spans="2:23" s="140" customFormat="1" ht="47.4" customHeight="1">
      <c r="B23" s="265" t="s">
        <v>427</v>
      </c>
      <c r="C23" s="432" t="s">
        <v>142</v>
      </c>
      <c r="D23" s="432"/>
      <c r="E23" s="432"/>
      <c r="F23" s="432" t="s">
        <v>28</v>
      </c>
      <c r="G23" s="432"/>
      <c r="H23" s="194" t="s">
        <v>30</v>
      </c>
      <c r="I23" s="194" t="s">
        <v>31</v>
      </c>
      <c r="J23" s="194" t="s">
        <v>32</v>
      </c>
      <c r="K23" s="194" t="s">
        <v>33</v>
      </c>
      <c r="L23" s="194" t="s">
        <v>34</v>
      </c>
      <c r="M23" s="194" t="s">
        <v>35</v>
      </c>
      <c r="N23" s="194" t="s">
        <v>36</v>
      </c>
      <c r="O23" s="194" t="s">
        <v>37</v>
      </c>
      <c r="P23" s="194" t="s">
        <v>38</v>
      </c>
      <c r="Q23" s="194" t="s">
        <v>39</v>
      </c>
      <c r="R23" s="194" t="s">
        <v>40</v>
      </c>
      <c r="S23" s="194" t="s">
        <v>41</v>
      </c>
      <c r="T23" s="194" t="s">
        <v>42</v>
      </c>
      <c r="U23" s="196" t="s">
        <v>143</v>
      </c>
      <c r="V23" s="101"/>
      <c r="W23" s="117"/>
    </row>
    <row r="24" spans="2:23" s="140" customFormat="1" ht="30.6" customHeight="1">
      <c r="B24" s="211" t="s">
        <v>44</v>
      </c>
      <c r="C24" s="426" t="s">
        <v>186</v>
      </c>
      <c r="D24" s="426"/>
      <c r="E24" s="426"/>
      <c r="F24" s="429" t="s">
        <v>188</v>
      </c>
      <c r="G24" s="429"/>
      <c r="H24" s="242">
        <v>1</v>
      </c>
      <c r="I24" s="242">
        <v>1</v>
      </c>
      <c r="J24" s="242">
        <v>1</v>
      </c>
      <c r="K24" s="242">
        <v>1</v>
      </c>
      <c r="L24" s="242">
        <v>1</v>
      </c>
      <c r="M24" s="242">
        <v>1</v>
      </c>
      <c r="N24" s="242">
        <v>1</v>
      </c>
      <c r="O24" s="242">
        <v>1</v>
      </c>
      <c r="P24" s="242">
        <v>1</v>
      </c>
      <c r="Q24" s="242">
        <v>1</v>
      </c>
      <c r="R24" s="242">
        <v>1</v>
      </c>
      <c r="S24" s="242">
        <v>1</v>
      </c>
      <c r="T24" s="121">
        <f>SUM(H24:S24)</f>
        <v>12</v>
      </c>
      <c r="U24" s="423">
        <f>+T25/T24</f>
        <v>1</v>
      </c>
      <c r="V24" s="101"/>
      <c r="W24" s="117"/>
    </row>
    <row r="25" spans="2:23" s="140" customFormat="1" ht="30.6" customHeight="1">
      <c r="B25" s="211" t="s">
        <v>45</v>
      </c>
      <c r="C25" s="426" t="s">
        <v>187</v>
      </c>
      <c r="D25" s="426"/>
      <c r="E25" s="426"/>
      <c r="F25" s="429" t="s">
        <v>188</v>
      </c>
      <c r="G25" s="429"/>
      <c r="H25" s="242">
        <v>1</v>
      </c>
      <c r="I25" s="242">
        <v>1</v>
      </c>
      <c r="J25" s="242">
        <v>1</v>
      </c>
      <c r="K25" s="242">
        <v>1</v>
      </c>
      <c r="L25" s="242">
        <v>1</v>
      </c>
      <c r="M25" s="242">
        <v>1</v>
      </c>
      <c r="N25" s="242">
        <v>1</v>
      </c>
      <c r="O25" s="242">
        <v>1</v>
      </c>
      <c r="P25" s="242">
        <v>1</v>
      </c>
      <c r="Q25" s="242">
        <v>1</v>
      </c>
      <c r="R25" s="242">
        <v>1</v>
      </c>
      <c r="S25" s="242">
        <v>1</v>
      </c>
      <c r="T25" s="121">
        <f>SUM(H25:S25)</f>
        <v>12</v>
      </c>
      <c r="U25" s="423"/>
      <c r="V25" s="101"/>
      <c r="W25" s="117"/>
    </row>
    <row r="26" spans="2:23" s="140" customFormat="1" ht="47.4" customHeight="1">
      <c r="B26" s="266" t="s">
        <v>427</v>
      </c>
      <c r="C26" s="427" t="s">
        <v>142</v>
      </c>
      <c r="D26" s="427"/>
      <c r="E26" s="427"/>
      <c r="F26" s="427" t="s">
        <v>28</v>
      </c>
      <c r="G26" s="427"/>
      <c r="H26" s="264" t="s">
        <v>30</v>
      </c>
      <c r="I26" s="264" t="s">
        <v>31</v>
      </c>
      <c r="J26" s="264" t="s">
        <v>32</v>
      </c>
      <c r="K26" s="264" t="s">
        <v>33</v>
      </c>
      <c r="L26" s="264" t="s">
        <v>34</v>
      </c>
      <c r="M26" s="264" t="s">
        <v>35</v>
      </c>
      <c r="N26" s="264" t="s">
        <v>36</v>
      </c>
      <c r="O26" s="264" t="s">
        <v>37</v>
      </c>
      <c r="P26" s="264" t="s">
        <v>38</v>
      </c>
      <c r="Q26" s="264" t="s">
        <v>39</v>
      </c>
      <c r="R26" s="264" t="s">
        <v>40</v>
      </c>
      <c r="S26" s="264" t="s">
        <v>41</v>
      </c>
      <c r="T26" s="264" t="s">
        <v>42</v>
      </c>
      <c r="U26" s="267" t="s">
        <v>143</v>
      </c>
      <c r="V26" s="101"/>
      <c r="W26" s="117"/>
    </row>
    <row r="27" spans="2:23" s="140" customFormat="1" ht="39.6" customHeight="1">
      <c r="B27" s="211" t="s">
        <v>44</v>
      </c>
      <c r="C27" s="429" t="s">
        <v>804</v>
      </c>
      <c r="D27" s="429"/>
      <c r="E27" s="429"/>
      <c r="F27" s="429" t="s">
        <v>805</v>
      </c>
      <c r="G27" s="429"/>
      <c r="H27" s="242">
        <v>1</v>
      </c>
      <c r="I27" s="242">
        <v>1</v>
      </c>
      <c r="J27" s="242">
        <v>1</v>
      </c>
      <c r="K27" s="242">
        <v>1</v>
      </c>
      <c r="L27" s="242">
        <v>1</v>
      </c>
      <c r="M27" s="242">
        <v>1</v>
      </c>
      <c r="N27" s="242">
        <v>1</v>
      </c>
      <c r="O27" s="242">
        <v>1</v>
      </c>
      <c r="P27" s="242">
        <v>1</v>
      </c>
      <c r="Q27" s="242">
        <v>1</v>
      </c>
      <c r="R27" s="242">
        <v>1</v>
      </c>
      <c r="S27" s="242">
        <v>1</v>
      </c>
      <c r="T27" s="121">
        <f>SUM(H27:S27)</f>
        <v>12</v>
      </c>
      <c r="U27" s="423">
        <f>+T28/T27</f>
        <v>1</v>
      </c>
      <c r="V27" s="101"/>
      <c r="W27" s="117"/>
    </row>
    <row r="28" spans="2:23" s="140" customFormat="1" ht="30.6" customHeight="1">
      <c r="B28" s="211" t="s">
        <v>45</v>
      </c>
      <c r="C28" s="426" t="s">
        <v>415</v>
      </c>
      <c r="D28" s="426"/>
      <c r="E28" s="426"/>
      <c r="F28" s="429" t="s">
        <v>805</v>
      </c>
      <c r="G28" s="429"/>
      <c r="H28" s="242">
        <v>1</v>
      </c>
      <c r="I28" s="242">
        <v>1</v>
      </c>
      <c r="J28" s="242">
        <v>1</v>
      </c>
      <c r="K28" s="242">
        <v>1</v>
      </c>
      <c r="L28" s="242">
        <v>1</v>
      </c>
      <c r="M28" s="242">
        <v>1</v>
      </c>
      <c r="N28" s="242">
        <v>1</v>
      </c>
      <c r="O28" s="242">
        <v>1</v>
      </c>
      <c r="P28" s="242">
        <v>1</v>
      </c>
      <c r="Q28" s="242">
        <v>1</v>
      </c>
      <c r="R28" s="242">
        <v>1</v>
      </c>
      <c r="S28" s="242">
        <v>1</v>
      </c>
      <c r="T28" s="121">
        <f>SUM(H28:S28)</f>
        <v>12</v>
      </c>
      <c r="U28" s="423"/>
      <c r="V28" s="101"/>
      <c r="W28" s="117"/>
    </row>
    <row r="29" spans="2:23" s="140" customFormat="1" ht="47.4" customHeight="1">
      <c r="B29" s="266" t="s">
        <v>427</v>
      </c>
      <c r="C29" s="427" t="s">
        <v>142</v>
      </c>
      <c r="D29" s="427"/>
      <c r="E29" s="427"/>
      <c r="F29" s="427" t="s">
        <v>28</v>
      </c>
      <c r="G29" s="427"/>
      <c r="H29" s="264" t="s">
        <v>30</v>
      </c>
      <c r="I29" s="264" t="s">
        <v>31</v>
      </c>
      <c r="J29" s="264" t="s">
        <v>32</v>
      </c>
      <c r="K29" s="264" t="s">
        <v>33</v>
      </c>
      <c r="L29" s="264" t="s">
        <v>34</v>
      </c>
      <c r="M29" s="264" t="s">
        <v>35</v>
      </c>
      <c r="N29" s="264" t="s">
        <v>36</v>
      </c>
      <c r="O29" s="264" t="s">
        <v>37</v>
      </c>
      <c r="P29" s="264" t="s">
        <v>38</v>
      </c>
      <c r="Q29" s="264" t="s">
        <v>39</v>
      </c>
      <c r="R29" s="264" t="s">
        <v>40</v>
      </c>
      <c r="S29" s="264" t="s">
        <v>41</v>
      </c>
      <c r="T29" s="264" t="s">
        <v>42</v>
      </c>
      <c r="U29" s="267" t="s">
        <v>143</v>
      </c>
      <c r="V29" s="101"/>
      <c r="W29" s="117"/>
    </row>
    <row r="30" spans="2:23" s="140" customFormat="1" ht="30.6" customHeight="1">
      <c r="B30" s="211" t="s">
        <v>44</v>
      </c>
      <c r="C30" s="426" t="s">
        <v>690</v>
      </c>
      <c r="D30" s="426"/>
      <c r="E30" s="426"/>
      <c r="F30" s="429" t="s">
        <v>144</v>
      </c>
      <c r="G30" s="429"/>
      <c r="H30" s="242">
        <v>1</v>
      </c>
      <c r="I30" s="242">
        <v>1</v>
      </c>
      <c r="J30" s="242">
        <v>1</v>
      </c>
      <c r="K30" s="242">
        <v>1</v>
      </c>
      <c r="L30" s="242">
        <v>1</v>
      </c>
      <c r="M30" s="242">
        <v>1</v>
      </c>
      <c r="N30" s="242">
        <v>1</v>
      </c>
      <c r="O30" s="242">
        <v>1</v>
      </c>
      <c r="P30" s="242">
        <v>1</v>
      </c>
      <c r="Q30" s="242">
        <v>1</v>
      </c>
      <c r="R30" s="242">
        <v>1</v>
      </c>
      <c r="S30" s="242">
        <v>1</v>
      </c>
      <c r="T30" s="121">
        <f>SUM(H30:S30)</f>
        <v>12</v>
      </c>
      <c r="U30" s="423">
        <v>1</v>
      </c>
      <c r="V30" s="101"/>
      <c r="W30" s="117"/>
    </row>
    <row r="31" spans="2:23" s="140" customFormat="1" ht="30.6" customHeight="1">
      <c r="B31" s="211" t="s">
        <v>45</v>
      </c>
      <c r="C31" s="426" t="s">
        <v>739</v>
      </c>
      <c r="D31" s="426"/>
      <c r="E31" s="426"/>
      <c r="F31" s="429" t="s">
        <v>144</v>
      </c>
      <c r="G31" s="429"/>
      <c r="H31" s="242">
        <v>1</v>
      </c>
      <c r="I31" s="242">
        <v>1</v>
      </c>
      <c r="J31" s="242">
        <v>1</v>
      </c>
      <c r="K31" s="242">
        <v>1</v>
      </c>
      <c r="L31" s="242">
        <v>1</v>
      </c>
      <c r="M31" s="242">
        <v>1</v>
      </c>
      <c r="N31" s="242">
        <v>1</v>
      </c>
      <c r="O31" s="242">
        <v>1</v>
      </c>
      <c r="P31" s="242">
        <v>1</v>
      </c>
      <c r="Q31" s="242">
        <v>1</v>
      </c>
      <c r="R31" s="242">
        <v>1</v>
      </c>
      <c r="S31" s="242">
        <v>1</v>
      </c>
      <c r="T31" s="121">
        <f>SUM(H31:S31)</f>
        <v>12</v>
      </c>
      <c r="U31" s="423"/>
      <c r="V31" s="101"/>
      <c r="W31" s="117"/>
    </row>
    <row r="32" spans="2:23" s="140" customFormat="1" ht="47.4" customHeight="1">
      <c r="B32" s="266" t="s">
        <v>427</v>
      </c>
      <c r="C32" s="427" t="s">
        <v>142</v>
      </c>
      <c r="D32" s="427"/>
      <c r="E32" s="427"/>
      <c r="F32" s="427" t="s">
        <v>28</v>
      </c>
      <c r="G32" s="427"/>
      <c r="H32" s="264" t="s">
        <v>30</v>
      </c>
      <c r="I32" s="264" t="s">
        <v>31</v>
      </c>
      <c r="J32" s="264" t="s">
        <v>32</v>
      </c>
      <c r="K32" s="264" t="s">
        <v>33</v>
      </c>
      <c r="L32" s="264" t="s">
        <v>34</v>
      </c>
      <c r="M32" s="264" t="s">
        <v>35</v>
      </c>
      <c r="N32" s="264" t="s">
        <v>36</v>
      </c>
      <c r="O32" s="264" t="s">
        <v>37</v>
      </c>
      <c r="P32" s="264" t="s">
        <v>38</v>
      </c>
      <c r="Q32" s="264" t="s">
        <v>39</v>
      </c>
      <c r="R32" s="264" t="s">
        <v>40</v>
      </c>
      <c r="S32" s="264" t="s">
        <v>41</v>
      </c>
      <c r="T32" s="264" t="s">
        <v>42</v>
      </c>
      <c r="U32" s="267" t="s">
        <v>143</v>
      </c>
      <c r="V32" s="101"/>
      <c r="W32" s="117"/>
    </row>
    <row r="33" spans="2:41" s="140" customFormat="1" ht="30.6" customHeight="1">
      <c r="B33" s="211" t="s">
        <v>44</v>
      </c>
      <c r="C33" s="429" t="s">
        <v>806</v>
      </c>
      <c r="D33" s="429"/>
      <c r="E33" s="429"/>
      <c r="F33" s="429" t="s">
        <v>808</v>
      </c>
      <c r="G33" s="429"/>
      <c r="H33" s="242">
        <v>1</v>
      </c>
      <c r="I33" s="242">
        <v>1</v>
      </c>
      <c r="J33" s="242">
        <v>1</v>
      </c>
      <c r="K33" s="242">
        <v>1</v>
      </c>
      <c r="L33" s="242">
        <v>1</v>
      </c>
      <c r="M33" s="242">
        <v>1</v>
      </c>
      <c r="N33" s="242">
        <v>1</v>
      </c>
      <c r="O33" s="242">
        <v>1</v>
      </c>
      <c r="P33" s="242">
        <v>1</v>
      </c>
      <c r="Q33" s="242">
        <v>1</v>
      </c>
      <c r="R33" s="242">
        <v>1</v>
      </c>
      <c r="S33" s="242">
        <v>1</v>
      </c>
      <c r="T33" s="121">
        <f>SUM(H33:S33)</f>
        <v>12</v>
      </c>
      <c r="U33" s="423">
        <f>+T34/T33</f>
        <v>1</v>
      </c>
      <c r="V33" s="101"/>
      <c r="W33" s="117"/>
    </row>
    <row r="34" spans="2:41" s="140" customFormat="1" ht="30.6" customHeight="1" thickBot="1">
      <c r="B34" s="162" t="s">
        <v>45</v>
      </c>
      <c r="C34" s="425" t="s">
        <v>807</v>
      </c>
      <c r="D34" s="425"/>
      <c r="E34" s="425"/>
      <c r="F34" s="425" t="s">
        <v>808</v>
      </c>
      <c r="G34" s="425"/>
      <c r="H34" s="213">
        <v>1</v>
      </c>
      <c r="I34" s="213">
        <v>1</v>
      </c>
      <c r="J34" s="213">
        <v>1</v>
      </c>
      <c r="K34" s="213">
        <v>1</v>
      </c>
      <c r="L34" s="213">
        <v>1</v>
      </c>
      <c r="M34" s="213">
        <v>1</v>
      </c>
      <c r="N34" s="242">
        <v>1</v>
      </c>
      <c r="O34" s="242">
        <v>1</v>
      </c>
      <c r="P34" s="242">
        <v>1</v>
      </c>
      <c r="Q34" s="242">
        <v>1</v>
      </c>
      <c r="R34" s="242">
        <v>1</v>
      </c>
      <c r="S34" s="242">
        <v>1</v>
      </c>
      <c r="T34" s="239">
        <f>SUM(H34:S34)</f>
        <v>12</v>
      </c>
      <c r="U34" s="424"/>
      <c r="V34" s="101"/>
      <c r="W34" s="117"/>
    </row>
    <row r="35" spans="2:41" s="58" customFormat="1" ht="40.950000000000003" customHeight="1" thickBot="1">
      <c r="B35" s="683" t="s">
        <v>145</v>
      </c>
      <c r="C35" s="684"/>
      <c r="D35" s="684"/>
      <c r="E35" s="684"/>
      <c r="F35" s="684"/>
      <c r="G35" s="684"/>
      <c r="H35" s="684"/>
      <c r="I35" s="684"/>
      <c r="J35" s="684"/>
      <c r="K35" s="684"/>
      <c r="L35" s="684"/>
      <c r="M35" s="684"/>
      <c r="N35" s="684"/>
      <c r="O35" s="684"/>
      <c r="P35" s="684"/>
      <c r="Q35" s="684"/>
      <c r="R35" s="684"/>
      <c r="S35" s="684"/>
      <c r="T35" s="684"/>
      <c r="U35" s="684"/>
      <c r="V35" s="405"/>
      <c r="W35" s="59"/>
    </row>
    <row r="36" spans="2:41" s="58" customFormat="1" ht="33.6" customHeight="1" thickBot="1">
      <c r="B36" s="403" t="s">
        <v>424</v>
      </c>
      <c r="C36" s="404"/>
      <c r="D36" s="404"/>
      <c r="E36" s="404"/>
      <c r="F36" s="404"/>
      <c r="G36" s="404"/>
      <c r="H36" s="404"/>
      <c r="I36" s="404"/>
      <c r="J36" s="404"/>
      <c r="K36" s="404"/>
      <c r="L36" s="404"/>
      <c r="M36" s="404"/>
      <c r="N36" s="404"/>
      <c r="O36" s="404"/>
      <c r="P36" s="404"/>
      <c r="Q36" s="404"/>
      <c r="R36" s="404"/>
      <c r="S36" s="404"/>
      <c r="T36" s="404"/>
      <c r="U36" s="404"/>
      <c r="V36" s="405"/>
      <c r="W36" s="59"/>
    </row>
    <row r="37" spans="2:41" s="58" customFormat="1" ht="54.6" customHeight="1">
      <c r="B37" s="610" t="s">
        <v>144</v>
      </c>
      <c r="C37" s="703" t="s">
        <v>142</v>
      </c>
      <c r="D37" s="704"/>
      <c r="E37" s="704"/>
      <c r="F37" s="163" t="s">
        <v>532</v>
      </c>
      <c r="G37" s="163" t="s">
        <v>266</v>
      </c>
      <c r="H37" s="163" t="s">
        <v>115</v>
      </c>
      <c r="I37" s="164" t="s">
        <v>103</v>
      </c>
      <c r="J37" s="164" t="s">
        <v>104</v>
      </c>
      <c r="K37" s="164" t="s">
        <v>105</v>
      </c>
      <c r="L37" s="164" t="s">
        <v>106</v>
      </c>
      <c r="M37" s="164" t="s">
        <v>107</v>
      </c>
      <c r="N37" s="164" t="s">
        <v>108</v>
      </c>
      <c r="O37" s="164" t="s">
        <v>109</v>
      </c>
      <c r="P37" s="164" t="s">
        <v>110</v>
      </c>
      <c r="Q37" s="164" t="s">
        <v>111</v>
      </c>
      <c r="R37" s="164" t="s">
        <v>112</v>
      </c>
      <c r="S37" s="164" t="s">
        <v>113</v>
      </c>
      <c r="T37" s="164" t="s">
        <v>114</v>
      </c>
      <c r="U37" s="164" t="s">
        <v>42</v>
      </c>
      <c r="V37" s="165" t="s">
        <v>265</v>
      </c>
      <c r="W37" s="59"/>
    </row>
    <row r="38" spans="2:41" s="58" customFormat="1" ht="222.6" customHeight="1">
      <c r="B38" s="611"/>
      <c r="C38" s="724" t="s">
        <v>1000</v>
      </c>
      <c r="D38" s="409"/>
      <c r="E38" s="409"/>
      <c r="F38" s="808">
        <v>360</v>
      </c>
      <c r="G38" s="727" t="s">
        <v>281</v>
      </c>
      <c r="H38" s="780">
        <v>7862</v>
      </c>
      <c r="I38" s="190">
        <v>1</v>
      </c>
      <c r="J38" s="190">
        <v>1</v>
      </c>
      <c r="K38" s="190">
        <v>1</v>
      </c>
      <c r="L38" s="190">
        <v>1</v>
      </c>
      <c r="M38" s="190">
        <v>1</v>
      </c>
      <c r="N38" s="190">
        <v>1</v>
      </c>
      <c r="O38" s="190">
        <v>1</v>
      </c>
      <c r="P38" s="190">
        <v>1</v>
      </c>
      <c r="Q38" s="190">
        <v>1</v>
      </c>
      <c r="R38" s="190">
        <v>1</v>
      </c>
      <c r="S38" s="190">
        <v>1</v>
      </c>
      <c r="T38" s="190">
        <v>1</v>
      </c>
      <c r="U38" s="109">
        <f t="shared" ref="U38:U39" si="0">SUM(I38:T38)</f>
        <v>12</v>
      </c>
      <c r="V38" s="810" t="s">
        <v>980</v>
      </c>
      <c r="W38" s="59"/>
    </row>
    <row r="39" spans="2:41" s="58" customFormat="1" ht="222.6" customHeight="1" thickBot="1">
      <c r="B39" s="612"/>
      <c r="C39" s="725"/>
      <c r="D39" s="428"/>
      <c r="E39" s="428"/>
      <c r="F39" s="809"/>
      <c r="G39" s="728"/>
      <c r="H39" s="428"/>
      <c r="I39" s="156">
        <v>561150.59</v>
      </c>
      <c r="J39" s="156">
        <v>561150.59</v>
      </c>
      <c r="K39" s="156">
        <v>561150.59</v>
      </c>
      <c r="L39" s="156">
        <v>561150.59</v>
      </c>
      <c r="M39" s="156">
        <v>561150.59</v>
      </c>
      <c r="N39" s="156">
        <v>561150.59</v>
      </c>
      <c r="O39" s="156">
        <v>561150.59</v>
      </c>
      <c r="P39" s="156">
        <v>561150.59</v>
      </c>
      <c r="Q39" s="156">
        <v>561150.59</v>
      </c>
      <c r="R39" s="156">
        <v>561150.59</v>
      </c>
      <c r="S39" s="156">
        <v>561150.59</v>
      </c>
      <c r="T39" s="156">
        <v>561150.68000000005</v>
      </c>
      <c r="U39" s="192">
        <f t="shared" si="0"/>
        <v>6733807.169999999</v>
      </c>
      <c r="V39" s="811"/>
      <c r="W39" s="252">
        <v>5683301.25</v>
      </c>
      <c r="X39" s="117">
        <f>W39/U38</f>
        <v>473608.4375</v>
      </c>
      <c r="Y39" s="253">
        <f>U39-W39</f>
        <v>1050505.919999999</v>
      </c>
      <c r="Z39" s="56"/>
      <c r="AA39" s="56"/>
      <c r="AB39" s="56"/>
      <c r="AC39" s="56"/>
      <c r="AD39" s="56"/>
      <c r="AE39" s="56"/>
      <c r="AF39" s="56"/>
      <c r="AG39" s="56"/>
      <c r="AH39" s="56"/>
      <c r="AI39" s="56"/>
      <c r="AJ39" s="56"/>
      <c r="AK39" s="56"/>
      <c r="AL39" s="56"/>
      <c r="AM39" s="56"/>
      <c r="AN39" s="56"/>
      <c r="AO39" s="56"/>
    </row>
    <row r="40" spans="2:41" s="58" customFormat="1" ht="52.2" customHeight="1">
      <c r="R40" s="609" t="s">
        <v>116</v>
      </c>
      <c r="S40" s="609"/>
      <c r="T40" s="609"/>
      <c r="U40" s="187">
        <f>U39</f>
        <v>6733807.169999999</v>
      </c>
      <c r="V40" s="61"/>
      <c r="W40" s="59"/>
    </row>
    <row r="41" spans="2:41" s="58" customFormat="1" ht="15">
      <c r="B41" s="50"/>
      <c r="C41" s="50"/>
      <c r="D41" s="50"/>
      <c r="E41" s="50"/>
      <c r="F41" s="50"/>
      <c r="G41" s="50"/>
      <c r="H41" s="50"/>
      <c r="I41" s="50"/>
      <c r="J41" s="50"/>
      <c r="K41" s="50"/>
      <c r="L41" s="50"/>
      <c r="M41" s="50"/>
      <c r="N41" s="50"/>
      <c r="O41" s="50"/>
      <c r="P41" s="50"/>
      <c r="Q41" s="50"/>
      <c r="R41" s="50"/>
      <c r="S41" s="50"/>
      <c r="T41" s="50"/>
      <c r="U41" s="50"/>
      <c r="V41" s="50"/>
      <c r="W41" s="59"/>
    </row>
    <row r="42" spans="2:41" ht="13.5" customHeight="1" thickBot="1">
      <c r="V42" s="50"/>
      <c r="X42" s="86"/>
    </row>
    <row r="43" spans="2:41" s="58" customFormat="1" ht="40.950000000000003" customHeight="1" thickBot="1">
      <c r="B43" s="403" t="s">
        <v>145</v>
      </c>
      <c r="C43" s="404"/>
      <c r="D43" s="404"/>
      <c r="E43" s="404"/>
      <c r="F43" s="404"/>
      <c r="G43" s="404"/>
      <c r="H43" s="404"/>
      <c r="I43" s="404"/>
      <c r="J43" s="404"/>
      <c r="K43" s="404"/>
      <c r="L43" s="404"/>
      <c r="M43" s="404"/>
      <c r="N43" s="404"/>
      <c r="O43" s="404"/>
      <c r="P43" s="404"/>
      <c r="Q43" s="404"/>
      <c r="R43" s="404"/>
      <c r="S43" s="404"/>
      <c r="T43" s="404"/>
      <c r="U43" s="404"/>
      <c r="V43" s="405"/>
      <c r="W43" s="59"/>
    </row>
    <row r="44" spans="2:41" s="58" customFormat="1" ht="33.6" customHeight="1" thickBot="1">
      <c r="B44" s="403" t="s">
        <v>998</v>
      </c>
      <c r="C44" s="404"/>
      <c r="D44" s="404"/>
      <c r="E44" s="404"/>
      <c r="F44" s="404"/>
      <c r="G44" s="404"/>
      <c r="H44" s="404"/>
      <c r="I44" s="404"/>
      <c r="J44" s="404"/>
      <c r="K44" s="404"/>
      <c r="L44" s="404"/>
      <c r="M44" s="404"/>
      <c r="N44" s="404"/>
      <c r="O44" s="404"/>
      <c r="P44" s="404"/>
      <c r="Q44" s="404"/>
      <c r="R44" s="404"/>
      <c r="S44" s="404"/>
      <c r="T44" s="404"/>
      <c r="U44" s="404"/>
      <c r="V44" s="405"/>
      <c r="W44" s="59"/>
    </row>
    <row r="45" spans="2:41" s="58" customFormat="1" ht="54.6" customHeight="1">
      <c r="B45" s="610" t="s">
        <v>144</v>
      </c>
      <c r="C45" s="703" t="s">
        <v>142</v>
      </c>
      <c r="D45" s="704"/>
      <c r="E45" s="704"/>
      <c r="F45" s="163" t="s">
        <v>425</v>
      </c>
      <c r="G45" s="163" t="s">
        <v>266</v>
      </c>
      <c r="H45" s="163" t="s">
        <v>115</v>
      </c>
      <c r="I45" s="164" t="s">
        <v>103</v>
      </c>
      <c r="J45" s="164" t="s">
        <v>104</v>
      </c>
      <c r="K45" s="164" t="s">
        <v>105</v>
      </c>
      <c r="L45" s="164" t="s">
        <v>106</v>
      </c>
      <c r="M45" s="164" t="s">
        <v>107</v>
      </c>
      <c r="N45" s="164" t="s">
        <v>108</v>
      </c>
      <c r="O45" s="164" t="s">
        <v>109</v>
      </c>
      <c r="P45" s="164" t="s">
        <v>110</v>
      </c>
      <c r="Q45" s="164" t="s">
        <v>111</v>
      </c>
      <c r="R45" s="164" t="s">
        <v>112</v>
      </c>
      <c r="S45" s="164" t="s">
        <v>113</v>
      </c>
      <c r="T45" s="164" t="s">
        <v>114</v>
      </c>
      <c r="U45" s="164" t="s">
        <v>42</v>
      </c>
      <c r="V45" s="165" t="s">
        <v>265</v>
      </c>
      <c r="W45" s="59"/>
    </row>
    <row r="46" spans="2:41" s="58" customFormat="1" ht="222.6" customHeight="1">
      <c r="B46" s="611"/>
      <c r="C46" s="724" t="s">
        <v>1000</v>
      </c>
      <c r="D46" s="409"/>
      <c r="E46" s="409"/>
      <c r="F46" s="808">
        <v>360</v>
      </c>
      <c r="G46" s="727" t="s">
        <v>281</v>
      </c>
      <c r="H46" s="780">
        <v>7862</v>
      </c>
      <c r="I46" s="190">
        <v>1</v>
      </c>
      <c r="J46" s="190">
        <v>1</v>
      </c>
      <c r="K46" s="190">
        <v>1</v>
      </c>
      <c r="L46" s="190">
        <v>1</v>
      </c>
      <c r="M46" s="190">
        <v>1</v>
      </c>
      <c r="N46" s="190">
        <v>1</v>
      </c>
      <c r="O46" s="190">
        <v>1</v>
      </c>
      <c r="P46" s="190">
        <v>1</v>
      </c>
      <c r="Q46" s="190">
        <v>1</v>
      </c>
      <c r="R46" s="190">
        <v>1</v>
      </c>
      <c r="S46" s="190">
        <v>1</v>
      </c>
      <c r="T46" s="190">
        <v>1</v>
      </c>
      <c r="U46" s="109">
        <f t="shared" ref="U46:U47" si="1">SUM(I46:T46)</f>
        <v>12</v>
      </c>
      <c r="V46" s="810" t="s">
        <v>980</v>
      </c>
      <c r="W46" s="59"/>
    </row>
    <row r="47" spans="2:41" s="58" customFormat="1" ht="222.6" customHeight="1" thickBot="1">
      <c r="B47" s="612"/>
      <c r="C47" s="725"/>
      <c r="D47" s="428"/>
      <c r="E47" s="428"/>
      <c r="F47" s="809"/>
      <c r="G47" s="728"/>
      <c r="H47" s="428"/>
      <c r="I47" s="156">
        <v>720115.12</v>
      </c>
      <c r="J47" s="156">
        <v>720115.12</v>
      </c>
      <c r="K47" s="156">
        <v>720115.12</v>
      </c>
      <c r="L47" s="156">
        <v>720115.12</v>
      </c>
      <c r="M47" s="156">
        <v>720115.12</v>
      </c>
      <c r="N47" s="156">
        <v>720115.12</v>
      </c>
      <c r="O47" s="156">
        <v>720115.12</v>
      </c>
      <c r="P47" s="156">
        <v>720115.12</v>
      </c>
      <c r="Q47" s="156">
        <v>720115.12</v>
      </c>
      <c r="R47" s="156">
        <v>720115.12</v>
      </c>
      <c r="S47" s="156">
        <v>720115.12</v>
      </c>
      <c r="T47" s="156">
        <v>720115.18</v>
      </c>
      <c r="U47" s="192">
        <f t="shared" si="1"/>
        <v>8641381.5</v>
      </c>
      <c r="V47" s="811"/>
      <c r="W47" s="252">
        <v>5669819.79</v>
      </c>
      <c r="X47" s="117">
        <f>W47/U46</f>
        <v>472484.98249999998</v>
      </c>
      <c r="Y47" s="253">
        <f>U47-W47</f>
        <v>2971561.71</v>
      </c>
      <c r="Z47" s="56"/>
      <c r="AA47" s="56"/>
      <c r="AB47" s="56"/>
      <c r="AC47" s="56"/>
      <c r="AD47" s="56"/>
      <c r="AE47" s="56"/>
      <c r="AF47" s="56"/>
      <c r="AG47" s="56"/>
      <c r="AH47" s="56"/>
      <c r="AI47" s="56"/>
      <c r="AJ47" s="56"/>
      <c r="AK47" s="56"/>
      <c r="AL47" s="56"/>
      <c r="AM47" s="56"/>
      <c r="AN47" s="56"/>
      <c r="AO47" s="56"/>
    </row>
    <row r="48" spans="2:41" s="58" customFormat="1" ht="52.2" customHeight="1">
      <c r="R48" s="609" t="s">
        <v>116</v>
      </c>
      <c r="S48" s="609"/>
      <c r="T48" s="609"/>
      <c r="U48" s="187">
        <f>U47</f>
        <v>8641381.5</v>
      </c>
      <c r="V48" s="61"/>
      <c r="W48" s="59"/>
    </row>
    <row r="50" ht="16.5" customHeight="1"/>
  </sheetData>
  <mergeCells count="115">
    <mergeCell ref="U33:U34"/>
    <mergeCell ref="C34:E34"/>
    <mergeCell ref="R48:T48"/>
    <mergeCell ref="B43:V43"/>
    <mergeCell ref="B44:V44"/>
    <mergeCell ref="B45:B47"/>
    <mergeCell ref="C45:E45"/>
    <mergeCell ref="C46:E47"/>
    <mergeCell ref="F46:F47"/>
    <mergeCell ref="G46:G47"/>
    <mergeCell ref="H46:H47"/>
    <mergeCell ref="V46:V47"/>
    <mergeCell ref="C27:E27"/>
    <mergeCell ref="U27:U28"/>
    <mergeCell ref="C28:E28"/>
    <mergeCell ref="B35:V35"/>
    <mergeCell ref="B36:V36"/>
    <mergeCell ref="R40:T40"/>
    <mergeCell ref="C38:E39"/>
    <mergeCell ref="F38:F39"/>
    <mergeCell ref="C37:E37"/>
    <mergeCell ref="H38:H39"/>
    <mergeCell ref="V38:V39"/>
    <mergeCell ref="G38:G39"/>
    <mergeCell ref="B37:B39"/>
    <mergeCell ref="C29:E29"/>
    <mergeCell ref="C32:E32"/>
    <mergeCell ref="F27:G27"/>
    <mergeCell ref="F28:G28"/>
    <mergeCell ref="F29:G29"/>
    <mergeCell ref="F30:G30"/>
    <mergeCell ref="F31:G31"/>
    <mergeCell ref="F32:G32"/>
    <mergeCell ref="F33:G33"/>
    <mergeCell ref="F34:G34"/>
    <mergeCell ref="C33:E33"/>
    <mergeCell ref="C26:E26"/>
    <mergeCell ref="B19:B20"/>
    <mergeCell ref="C22:D22"/>
    <mergeCell ref="L22:N22"/>
    <mergeCell ref="C23:E23"/>
    <mergeCell ref="C24:E24"/>
    <mergeCell ref="U24:U25"/>
    <mergeCell ref="C25:E25"/>
    <mergeCell ref="C30:E30"/>
    <mergeCell ref="U30:U31"/>
    <mergeCell ref="C31:E31"/>
    <mergeCell ref="F23:G23"/>
    <mergeCell ref="F24:G24"/>
    <mergeCell ref="F25:G25"/>
    <mergeCell ref="F26:G26"/>
    <mergeCell ref="O22:Q22"/>
    <mergeCell ref="C21:D21"/>
    <mergeCell ref="E21:F21"/>
    <mergeCell ref="G21:H21"/>
    <mergeCell ref="I21:K21"/>
    <mergeCell ref="L21:N21"/>
    <mergeCell ref="E22:F22"/>
    <mergeCell ref="G22:H22"/>
    <mergeCell ref="I22:K22"/>
    <mergeCell ref="R21:T21"/>
    <mergeCell ref="R22:T22"/>
    <mergeCell ref="O21:Q21"/>
    <mergeCell ref="B8:U8"/>
    <mergeCell ref="B9:C9"/>
    <mergeCell ref="D9:E9"/>
    <mergeCell ref="F9:G9"/>
    <mergeCell ref="O17:Q18"/>
    <mergeCell ref="R17:T18"/>
    <mergeCell ref="U17:U18"/>
    <mergeCell ref="H9:M9"/>
    <mergeCell ref="N9:P9"/>
    <mergeCell ref="B17:B18"/>
    <mergeCell ref="C17:D18"/>
    <mergeCell ref="E17:F18"/>
    <mergeCell ref="G17:H18"/>
    <mergeCell ref="I17:K18"/>
    <mergeCell ref="O19:Q20"/>
    <mergeCell ref="Q9:U9"/>
    <mergeCell ref="B15:U15"/>
    <mergeCell ref="C16:D16"/>
    <mergeCell ref="E16:F16"/>
    <mergeCell ref="G16:H16"/>
    <mergeCell ref="I16:K16"/>
    <mergeCell ref="C1:T1"/>
    <mergeCell ref="D3:S3"/>
    <mergeCell ref="B5:D5"/>
    <mergeCell ref="B6:D6"/>
    <mergeCell ref="B7:D7"/>
    <mergeCell ref="N5:U5"/>
    <mergeCell ref="E5:M5"/>
    <mergeCell ref="M6:U6"/>
    <mergeCell ref="C2:T2"/>
    <mergeCell ref="E6:K6"/>
    <mergeCell ref="E7:G7"/>
    <mergeCell ref="H7:K7"/>
    <mergeCell ref="L7:O7"/>
    <mergeCell ref="P7:U7"/>
    <mergeCell ref="L17:N18"/>
    <mergeCell ref="R19:T20"/>
    <mergeCell ref="U19:U20"/>
    <mergeCell ref="L16:N16"/>
    <mergeCell ref="O16:Q16"/>
    <mergeCell ref="R16:T16"/>
    <mergeCell ref="B10:U10"/>
    <mergeCell ref="B11:U11"/>
    <mergeCell ref="B12:U12"/>
    <mergeCell ref="B13:U13"/>
    <mergeCell ref="B14:D14"/>
    <mergeCell ref="E14:U14"/>
    <mergeCell ref="C19:D20"/>
    <mergeCell ref="G19:H20"/>
    <mergeCell ref="I19:K20"/>
    <mergeCell ref="E19:F20"/>
    <mergeCell ref="L19:N20"/>
  </mergeCells>
  <printOptions horizontalCentered="1"/>
  <pageMargins left="3.937007874015748E-2" right="3.937007874015748E-2" top="0.31496062992125984" bottom="3.937007874015748E-2" header="0.31496062992125984" footer="0.11811023622047245"/>
  <pageSetup scale="34" fitToHeight="2" orientation="landscape" r:id="rId1"/>
  <headerFooter scaleWithDoc="0">
    <oddFooter>&amp;C&amp;G</oddFooter>
  </headerFooter>
  <rowBreaks count="3" manualBreakCount="3">
    <brk id="22" max="21" man="1"/>
    <brk id="34" max="21" man="1"/>
    <brk id="42" max="21" man="1"/>
  </rowBreaks>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59999389629810485"/>
  </sheetPr>
  <dimension ref="A1:AA56"/>
  <sheetViews>
    <sheetView view="pageBreakPreview" topLeftCell="E55" zoomScale="60" zoomScaleNormal="100" workbookViewId="0">
      <selection activeCell="K38" sqref="K38"/>
    </sheetView>
  </sheetViews>
  <sheetFormatPr baseColWidth="10" defaultColWidth="11.44140625" defaultRowHeight="13.8"/>
  <cols>
    <col min="1" max="1" width="0.88671875" style="50" hidden="1" customWidth="1"/>
    <col min="2" max="2" width="20.109375" style="50" customWidth="1"/>
    <col min="3" max="3" width="20.6640625" style="50" customWidth="1"/>
    <col min="4" max="4" width="24.77734375" style="50" customWidth="1"/>
    <col min="5" max="5" width="16.44140625" style="50" customWidth="1"/>
    <col min="6" max="6" width="13.77734375" style="50" customWidth="1"/>
    <col min="7" max="7" width="15.88671875" style="50" customWidth="1"/>
    <col min="8" max="8" width="15.44140625" style="50" customWidth="1"/>
    <col min="9" max="9" width="16.109375" style="50" customWidth="1"/>
    <col min="10" max="10" width="16.33203125" style="50" customWidth="1"/>
    <col min="11" max="11" width="15.77734375" style="50" customWidth="1"/>
    <col min="12" max="12" width="16.109375" style="50" customWidth="1"/>
    <col min="13" max="13" width="16.21875" style="50" customWidth="1"/>
    <col min="14" max="20" width="16.109375" style="50" customWidth="1"/>
    <col min="21" max="21" width="24.44140625" style="50" customWidth="1"/>
    <col min="22" max="22" width="17.33203125" style="50" customWidth="1"/>
    <col min="23" max="23" width="15.109375" style="51" customWidth="1"/>
    <col min="24" max="24" width="16.88671875" style="50" customWidth="1"/>
    <col min="25" max="25" width="16.88671875" style="50" bestFit="1" customWidth="1"/>
    <col min="26" max="27" width="11.44140625" style="50"/>
    <col min="28" max="28" width="32.88671875" style="50" customWidth="1"/>
    <col min="29" max="16384" width="11.44140625" style="50"/>
  </cols>
  <sheetData>
    <row r="1" spans="2:25" ht="46.2" customHeight="1">
      <c r="B1" s="71"/>
      <c r="C1" s="445" t="s">
        <v>1002</v>
      </c>
      <c r="D1" s="445"/>
      <c r="E1" s="445"/>
      <c r="F1" s="445"/>
      <c r="G1" s="445"/>
      <c r="H1" s="445"/>
      <c r="I1" s="445"/>
      <c r="J1" s="445"/>
      <c r="K1" s="445"/>
      <c r="L1" s="445"/>
      <c r="M1" s="445"/>
      <c r="N1" s="445"/>
      <c r="O1" s="445"/>
      <c r="P1" s="445"/>
      <c r="Q1" s="445"/>
      <c r="R1" s="445"/>
      <c r="S1" s="445"/>
      <c r="T1" s="445"/>
      <c r="U1" s="49"/>
      <c r="V1" s="84"/>
    </row>
    <row r="2" spans="2:25" ht="43.2" customHeight="1" thickBot="1">
      <c r="B2" s="71"/>
      <c r="C2" s="468" t="s">
        <v>1164</v>
      </c>
      <c r="D2" s="468"/>
      <c r="E2" s="468"/>
      <c r="F2" s="468"/>
      <c r="G2" s="468"/>
      <c r="H2" s="468"/>
      <c r="I2" s="468"/>
      <c r="J2" s="468"/>
      <c r="K2" s="468"/>
      <c r="L2" s="468"/>
      <c r="M2" s="468"/>
      <c r="N2" s="468"/>
      <c r="O2" s="468"/>
      <c r="P2" s="468"/>
      <c r="Q2" s="468"/>
      <c r="R2" s="468"/>
      <c r="S2" s="468"/>
      <c r="T2" s="468"/>
      <c r="U2" s="49"/>
      <c r="V2" s="84"/>
    </row>
    <row r="3" spans="2:25" ht="40.950000000000003" customHeight="1" thickBot="1">
      <c r="B3" s="53"/>
      <c r="C3" s="53"/>
      <c r="D3" s="459" t="s">
        <v>133</v>
      </c>
      <c r="E3" s="460"/>
      <c r="F3" s="460"/>
      <c r="G3" s="460"/>
      <c r="H3" s="460"/>
      <c r="I3" s="460"/>
      <c r="J3" s="460"/>
      <c r="K3" s="460"/>
      <c r="L3" s="460"/>
      <c r="M3" s="460"/>
      <c r="N3" s="460"/>
      <c r="O3" s="460"/>
      <c r="P3" s="460"/>
      <c r="Q3" s="460"/>
      <c r="R3" s="460"/>
      <c r="S3" s="461"/>
      <c r="T3" s="53"/>
      <c r="U3" s="53"/>
    </row>
    <row r="4" spans="2:25" ht="25.5" customHeight="1" thickBot="1">
      <c r="B4" s="53"/>
      <c r="C4" s="53"/>
      <c r="D4" s="134"/>
      <c r="E4" s="134"/>
      <c r="F4" s="134"/>
      <c r="G4" s="134"/>
      <c r="H4" s="134"/>
      <c r="I4" s="134"/>
      <c r="J4" s="134"/>
      <c r="K4" s="134"/>
      <c r="L4" s="134"/>
      <c r="M4" s="134"/>
      <c r="N4" s="134"/>
      <c r="O4" s="134"/>
      <c r="P4" s="134"/>
      <c r="Q4" s="134"/>
      <c r="R4" s="134"/>
      <c r="S4" s="134"/>
      <c r="T4" s="53"/>
      <c r="U4" s="53"/>
      <c r="W4" s="132"/>
    </row>
    <row r="5" spans="2:25" s="56" customFormat="1" ht="36" customHeight="1">
      <c r="B5" s="812" t="s">
        <v>134</v>
      </c>
      <c r="C5" s="813"/>
      <c r="D5" s="813"/>
      <c r="E5" s="816" t="s">
        <v>775</v>
      </c>
      <c r="F5" s="817"/>
      <c r="G5" s="817"/>
      <c r="H5" s="817"/>
      <c r="I5" s="817"/>
      <c r="J5" s="817"/>
      <c r="K5" s="817"/>
      <c r="L5" s="817"/>
      <c r="M5" s="817"/>
      <c r="N5" s="817"/>
      <c r="O5" s="817"/>
      <c r="P5" s="817"/>
      <c r="Q5" s="818"/>
      <c r="R5" s="803" t="s">
        <v>1001</v>
      </c>
      <c r="S5" s="764"/>
      <c r="T5" s="764"/>
      <c r="U5" s="765"/>
      <c r="W5" s="88"/>
    </row>
    <row r="6" spans="2:25" s="56" customFormat="1" ht="36" customHeight="1">
      <c r="B6" s="814" t="s">
        <v>135</v>
      </c>
      <c r="C6" s="815"/>
      <c r="D6" s="815"/>
      <c r="E6" s="805" t="s">
        <v>446</v>
      </c>
      <c r="F6" s="806"/>
      <c r="G6" s="806"/>
      <c r="H6" s="806"/>
      <c r="I6" s="806"/>
      <c r="J6" s="806"/>
      <c r="K6" s="807"/>
      <c r="L6" s="819" t="s">
        <v>313</v>
      </c>
      <c r="M6" s="820"/>
      <c r="N6" s="820"/>
      <c r="O6" s="820"/>
      <c r="P6" s="820"/>
      <c r="Q6" s="820"/>
      <c r="R6" s="820"/>
      <c r="S6" s="820"/>
      <c r="T6" s="820"/>
      <c r="U6" s="821"/>
      <c r="V6" s="103"/>
      <c r="W6" s="88"/>
    </row>
    <row r="7" spans="2:25" s="56" customFormat="1" ht="34.950000000000003" customHeight="1" thickBot="1">
      <c r="B7" s="483" t="s">
        <v>962</v>
      </c>
      <c r="C7" s="484"/>
      <c r="D7" s="484"/>
      <c r="E7" s="489">
        <f>U39</f>
        <v>295168.88</v>
      </c>
      <c r="F7" s="490"/>
      <c r="G7" s="491"/>
      <c r="H7" s="488" t="s">
        <v>991</v>
      </c>
      <c r="I7" s="488"/>
      <c r="J7" s="488"/>
      <c r="K7" s="488"/>
      <c r="L7" s="489">
        <f>U47</f>
        <v>295168.88</v>
      </c>
      <c r="M7" s="490"/>
      <c r="N7" s="490"/>
      <c r="O7" s="490"/>
      <c r="P7" s="486"/>
      <c r="Q7" s="486"/>
      <c r="R7" s="486"/>
      <c r="S7" s="486"/>
      <c r="T7" s="486"/>
      <c r="U7" s="487"/>
      <c r="W7" s="85"/>
      <c r="X7" s="122"/>
      <c r="Y7" s="85"/>
    </row>
    <row r="8" spans="2:25" s="56" customFormat="1" ht="38.4" customHeight="1" thickBot="1">
      <c r="B8" s="761" t="s">
        <v>137</v>
      </c>
      <c r="C8" s="762"/>
      <c r="D8" s="762"/>
      <c r="E8" s="762"/>
      <c r="F8" s="762"/>
      <c r="G8" s="762"/>
      <c r="H8" s="762"/>
      <c r="I8" s="762"/>
      <c r="J8" s="762"/>
      <c r="K8" s="762"/>
      <c r="L8" s="762"/>
      <c r="M8" s="762"/>
      <c r="N8" s="762"/>
      <c r="O8" s="762"/>
      <c r="P8" s="762"/>
      <c r="Q8" s="762"/>
      <c r="R8" s="762"/>
      <c r="S8" s="762"/>
      <c r="T8" s="762"/>
      <c r="U8" s="763"/>
      <c r="V8" s="103"/>
      <c r="W8" s="88"/>
    </row>
    <row r="9" spans="2:25" s="56" customFormat="1" ht="51" customHeight="1" thickBot="1">
      <c r="B9" s="674" t="s">
        <v>138</v>
      </c>
      <c r="C9" s="675"/>
      <c r="D9" s="676" t="s">
        <v>117</v>
      </c>
      <c r="E9" s="676"/>
      <c r="F9" s="675" t="s">
        <v>139</v>
      </c>
      <c r="G9" s="675"/>
      <c r="H9" s="676" t="s">
        <v>190</v>
      </c>
      <c r="I9" s="676"/>
      <c r="J9" s="676"/>
      <c r="K9" s="676"/>
      <c r="L9" s="676"/>
      <c r="M9" s="676"/>
      <c r="N9" s="675" t="s">
        <v>140</v>
      </c>
      <c r="O9" s="675"/>
      <c r="P9" s="675"/>
      <c r="Q9" s="676" t="s">
        <v>191</v>
      </c>
      <c r="R9" s="676"/>
      <c r="S9" s="676"/>
      <c r="T9" s="676"/>
      <c r="U9" s="677"/>
      <c r="V9" s="110"/>
      <c r="W9" s="57"/>
    </row>
    <row r="10" spans="2:25" s="56" customFormat="1" ht="38.4"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110"/>
      <c r="W10" s="57"/>
    </row>
    <row r="11" spans="2:25" s="56" customFormat="1" ht="62.4" customHeight="1" thickBot="1">
      <c r="B11" s="662" t="s">
        <v>809</v>
      </c>
      <c r="C11" s="663"/>
      <c r="D11" s="663"/>
      <c r="E11" s="663"/>
      <c r="F11" s="663"/>
      <c r="G11" s="663"/>
      <c r="H11" s="663"/>
      <c r="I11" s="663"/>
      <c r="J11" s="663"/>
      <c r="K11" s="663"/>
      <c r="L11" s="663"/>
      <c r="M11" s="663"/>
      <c r="N11" s="663"/>
      <c r="O11" s="663"/>
      <c r="P11" s="663"/>
      <c r="Q11" s="663"/>
      <c r="R11" s="663"/>
      <c r="S11" s="663"/>
      <c r="T11" s="663"/>
      <c r="U11" s="664"/>
      <c r="V11" s="110"/>
      <c r="W11" s="57"/>
    </row>
    <row r="12" spans="2:25" s="56" customFormat="1" ht="38.4"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110"/>
      <c r="W12" s="57"/>
    </row>
    <row r="13" spans="2:25" s="56" customFormat="1" ht="41.4" customHeight="1" thickBot="1">
      <c r="B13" s="665" t="s">
        <v>810</v>
      </c>
      <c r="C13" s="666"/>
      <c r="D13" s="666"/>
      <c r="E13" s="666"/>
      <c r="F13" s="666"/>
      <c r="G13" s="666"/>
      <c r="H13" s="666"/>
      <c r="I13" s="666"/>
      <c r="J13" s="666"/>
      <c r="K13" s="666"/>
      <c r="L13" s="666"/>
      <c r="M13" s="666"/>
      <c r="N13" s="666"/>
      <c r="O13" s="666"/>
      <c r="P13" s="666"/>
      <c r="Q13" s="666"/>
      <c r="R13" s="666"/>
      <c r="S13" s="666"/>
      <c r="T13" s="666"/>
      <c r="U13" s="667"/>
      <c r="W13" s="57"/>
    </row>
    <row r="14" spans="2:25" s="56" customFormat="1" ht="38.4" customHeight="1" thickBot="1">
      <c r="B14" s="698" t="s">
        <v>710</v>
      </c>
      <c r="C14" s="699"/>
      <c r="D14" s="699"/>
      <c r="E14" s="669" t="s">
        <v>811</v>
      </c>
      <c r="F14" s="669"/>
      <c r="G14" s="669"/>
      <c r="H14" s="669"/>
      <c r="I14" s="669"/>
      <c r="J14" s="669"/>
      <c r="K14" s="669"/>
      <c r="L14" s="669"/>
      <c r="M14" s="669"/>
      <c r="N14" s="669"/>
      <c r="O14" s="669"/>
      <c r="P14" s="669"/>
      <c r="Q14" s="669"/>
      <c r="R14" s="669"/>
      <c r="S14" s="669"/>
      <c r="T14" s="669"/>
      <c r="U14" s="670"/>
      <c r="W14" s="57"/>
    </row>
    <row r="15" spans="2:25" s="56" customFormat="1" ht="36.6" customHeight="1" thickBot="1">
      <c r="B15" s="471" t="s">
        <v>436</v>
      </c>
      <c r="C15" s="472"/>
      <c r="D15" s="472"/>
      <c r="E15" s="472"/>
      <c r="F15" s="472"/>
      <c r="G15" s="472"/>
      <c r="H15" s="472"/>
      <c r="I15" s="472"/>
      <c r="J15" s="472"/>
      <c r="K15" s="472"/>
      <c r="L15" s="472"/>
      <c r="M15" s="472"/>
      <c r="N15" s="472"/>
      <c r="O15" s="472"/>
      <c r="P15" s="472"/>
      <c r="Q15" s="472"/>
      <c r="R15" s="472"/>
      <c r="S15" s="472"/>
      <c r="T15" s="472"/>
      <c r="U15" s="473"/>
      <c r="W15" s="57"/>
    </row>
    <row r="16" spans="2:25" s="56" customFormat="1" ht="41.4"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W16" s="57"/>
    </row>
    <row r="17" spans="2:23" s="56" customFormat="1" ht="52.95" customHeight="1">
      <c r="B17" s="454" t="s">
        <v>89</v>
      </c>
      <c r="C17" s="436" t="s">
        <v>812</v>
      </c>
      <c r="D17" s="436"/>
      <c r="E17" s="436" t="s">
        <v>814</v>
      </c>
      <c r="F17" s="436"/>
      <c r="G17" s="436" t="s">
        <v>95</v>
      </c>
      <c r="H17" s="436"/>
      <c r="I17" s="436" t="s">
        <v>816</v>
      </c>
      <c r="J17" s="436"/>
      <c r="K17" s="436"/>
      <c r="L17" s="455" t="s">
        <v>158</v>
      </c>
      <c r="M17" s="464"/>
      <c r="N17" s="456"/>
      <c r="O17" s="436" t="s">
        <v>94</v>
      </c>
      <c r="P17" s="436"/>
      <c r="Q17" s="436"/>
      <c r="R17" s="436" t="s">
        <v>819</v>
      </c>
      <c r="S17" s="436"/>
      <c r="T17" s="436"/>
      <c r="U17" s="462">
        <f>U24</f>
        <v>1</v>
      </c>
      <c r="W17" s="57"/>
    </row>
    <row r="18" spans="2:23" s="56" customFormat="1" ht="71.400000000000006" customHeight="1">
      <c r="B18" s="454"/>
      <c r="C18" s="436"/>
      <c r="D18" s="436"/>
      <c r="E18" s="436"/>
      <c r="F18" s="436"/>
      <c r="G18" s="436"/>
      <c r="H18" s="436"/>
      <c r="I18" s="436"/>
      <c r="J18" s="436"/>
      <c r="K18" s="436"/>
      <c r="L18" s="457"/>
      <c r="M18" s="465"/>
      <c r="N18" s="458"/>
      <c r="O18" s="436"/>
      <c r="P18" s="436"/>
      <c r="Q18" s="436"/>
      <c r="R18" s="436"/>
      <c r="S18" s="436"/>
      <c r="T18" s="436"/>
      <c r="U18" s="463"/>
      <c r="W18" s="57"/>
    </row>
    <row r="19" spans="2:23" s="56" customFormat="1" ht="49.95" customHeight="1">
      <c r="B19" s="454" t="s">
        <v>433</v>
      </c>
      <c r="C19" s="436" t="s">
        <v>192</v>
      </c>
      <c r="D19" s="436"/>
      <c r="E19" s="436" t="s">
        <v>447</v>
      </c>
      <c r="F19" s="436"/>
      <c r="G19" s="436" t="s">
        <v>96</v>
      </c>
      <c r="H19" s="436"/>
      <c r="I19" s="436" t="s">
        <v>817</v>
      </c>
      <c r="J19" s="436"/>
      <c r="K19" s="436"/>
      <c r="L19" s="455" t="s">
        <v>158</v>
      </c>
      <c r="M19" s="464"/>
      <c r="N19" s="456"/>
      <c r="O19" s="455" t="s">
        <v>94</v>
      </c>
      <c r="P19" s="464"/>
      <c r="Q19" s="456"/>
      <c r="R19" s="436" t="s">
        <v>193</v>
      </c>
      <c r="S19" s="436"/>
      <c r="T19" s="436"/>
      <c r="U19" s="462">
        <f>U27</f>
        <v>1</v>
      </c>
      <c r="W19" s="57"/>
    </row>
    <row r="20" spans="2:23" s="56" customFormat="1" ht="63" customHeight="1">
      <c r="B20" s="454"/>
      <c r="C20" s="436"/>
      <c r="D20" s="436"/>
      <c r="E20" s="436"/>
      <c r="F20" s="436"/>
      <c r="G20" s="436"/>
      <c r="H20" s="436"/>
      <c r="I20" s="436"/>
      <c r="J20" s="436"/>
      <c r="K20" s="436"/>
      <c r="L20" s="457"/>
      <c r="M20" s="465"/>
      <c r="N20" s="458"/>
      <c r="O20" s="457"/>
      <c r="P20" s="465"/>
      <c r="Q20" s="458"/>
      <c r="R20" s="436"/>
      <c r="S20" s="436"/>
      <c r="T20" s="436"/>
      <c r="U20" s="463"/>
      <c r="W20" s="57"/>
    </row>
    <row r="21" spans="2:23" s="56" customFormat="1" ht="140.4" customHeight="1">
      <c r="B21" s="160" t="s">
        <v>278</v>
      </c>
      <c r="C21" s="434" t="s">
        <v>813</v>
      </c>
      <c r="D21" s="435"/>
      <c r="E21" s="434" t="s">
        <v>815</v>
      </c>
      <c r="F21" s="435"/>
      <c r="G21" s="436" t="s">
        <v>96</v>
      </c>
      <c r="H21" s="436"/>
      <c r="I21" s="434" t="s">
        <v>994</v>
      </c>
      <c r="J21" s="440"/>
      <c r="K21" s="435"/>
      <c r="L21" s="434" t="s">
        <v>158</v>
      </c>
      <c r="M21" s="440"/>
      <c r="N21" s="435"/>
      <c r="O21" s="434" t="s">
        <v>94</v>
      </c>
      <c r="P21" s="440"/>
      <c r="Q21" s="435"/>
      <c r="R21" s="434" t="s">
        <v>997</v>
      </c>
      <c r="S21" s="440"/>
      <c r="T21" s="435"/>
      <c r="U21" s="168">
        <v>1</v>
      </c>
      <c r="W21" s="57"/>
    </row>
    <row r="22" spans="2:23" s="56" customFormat="1" ht="105.6" customHeight="1" thickBot="1">
      <c r="B22" s="240" t="s">
        <v>144</v>
      </c>
      <c r="C22" s="436" t="s">
        <v>585</v>
      </c>
      <c r="D22" s="436"/>
      <c r="E22" s="436" t="s">
        <v>584</v>
      </c>
      <c r="F22" s="436" t="s">
        <v>584</v>
      </c>
      <c r="G22" s="436" t="s">
        <v>97</v>
      </c>
      <c r="H22" s="436"/>
      <c r="I22" s="436" t="s">
        <v>818</v>
      </c>
      <c r="J22" s="436"/>
      <c r="K22" s="436"/>
      <c r="L22" s="434" t="s">
        <v>157</v>
      </c>
      <c r="M22" s="440"/>
      <c r="N22" s="435"/>
      <c r="O22" s="434" t="s">
        <v>94</v>
      </c>
      <c r="P22" s="440"/>
      <c r="Q22" s="435"/>
      <c r="R22" s="434" t="s">
        <v>586</v>
      </c>
      <c r="S22" s="440"/>
      <c r="T22" s="435"/>
      <c r="U22" s="168">
        <f>U33</f>
        <v>1</v>
      </c>
      <c r="W22" s="57"/>
    </row>
    <row r="23" spans="2:23" s="101" customFormat="1" ht="40.200000000000003" customHeight="1">
      <c r="B23" s="265" t="s">
        <v>427</v>
      </c>
      <c r="C23" s="432" t="s">
        <v>142</v>
      </c>
      <c r="D23" s="432"/>
      <c r="E23" s="432"/>
      <c r="F23" s="432" t="s">
        <v>28</v>
      </c>
      <c r="G23" s="432"/>
      <c r="H23" s="194" t="s">
        <v>30</v>
      </c>
      <c r="I23" s="194" t="s">
        <v>31</v>
      </c>
      <c r="J23" s="194" t="s">
        <v>32</v>
      </c>
      <c r="K23" s="194" t="s">
        <v>33</v>
      </c>
      <c r="L23" s="194" t="s">
        <v>34</v>
      </c>
      <c r="M23" s="194" t="s">
        <v>35</v>
      </c>
      <c r="N23" s="194" t="s">
        <v>36</v>
      </c>
      <c r="O23" s="194" t="s">
        <v>37</v>
      </c>
      <c r="P23" s="194" t="s">
        <v>38</v>
      </c>
      <c r="Q23" s="194" t="s">
        <v>39</v>
      </c>
      <c r="R23" s="194" t="s">
        <v>40</v>
      </c>
      <c r="S23" s="194" t="s">
        <v>41</v>
      </c>
      <c r="T23" s="194" t="s">
        <v>42</v>
      </c>
      <c r="U23" s="196" t="s">
        <v>143</v>
      </c>
      <c r="W23" s="142"/>
    </row>
    <row r="24" spans="2:23" s="101" customFormat="1" ht="30.6" customHeight="1">
      <c r="B24" s="211" t="s">
        <v>44</v>
      </c>
      <c r="C24" s="426" t="s">
        <v>661</v>
      </c>
      <c r="D24" s="426"/>
      <c r="E24" s="426"/>
      <c r="F24" s="429" t="s">
        <v>285</v>
      </c>
      <c r="G24" s="429"/>
      <c r="H24" s="242">
        <v>1</v>
      </c>
      <c r="I24" s="242">
        <v>1</v>
      </c>
      <c r="J24" s="242">
        <v>1</v>
      </c>
      <c r="K24" s="242">
        <v>1</v>
      </c>
      <c r="L24" s="242">
        <v>1</v>
      </c>
      <c r="M24" s="242">
        <v>1</v>
      </c>
      <c r="N24" s="242">
        <v>1</v>
      </c>
      <c r="O24" s="242">
        <v>1</v>
      </c>
      <c r="P24" s="242">
        <v>1</v>
      </c>
      <c r="Q24" s="242">
        <v>1</v>
      </c>
      <c r="R24" s="242">
        <v>1</v>
      </c>
      <c r="S24" s="242">
        <v>1</v>
      </c>
      <c r="T24" s="121">
        <f>SUM(H24:S24)</f>
        <v>12</v>
      </c>
      <c r="U24" s="423">
        <f>+T25/T24</f>
        <v>1</v>
      </c>
      <c r="W24" s="142"/>
    </row>
    <row r="25" spans="2:23" s="101" customFormat="1" ht="30.6" customHeight="1">
      <c r="B25" s="211" t="s">
        <v>45</v>
      </c>
      <c r="C25" s="426" t="s">
        <v>820</v>
      </c>
      <c r="D25" s="426"/>
      <c r="E25" s="426"/>
      <c r="F25" s="429" t="s">
        <v>285</v>
      </c>
      <c r="G25" s="429"/>
      <c r="H25" s="242">
        <v>1</v>
      </c>
      <c r="I25" s="242">
        <v>1</v>
      </c>
      <c r="J25" s="242">
        <v>1</v>
      </c>
      <c r="K25" s="242">
        <v>1</v>
      </c>
      <c r="L25" s="242">
        <v>1</v>
      </c>
      <c r="M25" s="242">
        <v>1</v>
      </c>
      <c r="N25" s="242">
        <v>1</v>
      </c>
      <c r="O25" s="242">
        <v>1</v>
      </c>
      <c r="P25" s="242">
        <v>1</v>
      </c>
      <c r="Q25" s="242">
        <v>1</v>
      </c>
      <c r="R25" s="242">
        <v>1</v>
      </c>
      <c r="S25" s="242">
        <v>1</v>
      </c>
      <c r="T25" s="121">
        <f>SUM(H25:S25)</f>
        <v>12</v>
      </c>
      <c r="U25" s="423"/>
      <c r="W25" s="142"/>
    </row>
    <row r="26" spans="2:23" s="101" customFormat="1" ht="40.200000000000003" customHeight="1">
      <c r="B26" s="266" t="s">
        <v>427</v>
      </c>
      <c r="C26" s="427" t="s">
        <v>142</v>
      </c>
      <c r="D26" s="427"/>
      <c r="E26" s="427"/>
      <c r="F26" s="427" t="s">
        <v>28</v>
      </c>
      <c r="G26" s="427"/>
      <c r="H26" s="264" t="s">
        <v>30</v>
      </c>
      <c r="I26" s="264" t="s">
        <v>31</v>
      </c>
      <c r="J26" s="264" t="s">
        <v>32</v>
      </c>
      <c r="K26" s="264" t="s">
        <v>33</v>
      </c>
      <c r="L26" s="264" t="s">
        <v>34</v>
      </c>
      <c r="M26" s="264" t="s">
        <v>35</v>
      </c>
      <c r="N26" s="264" t="s">
        <v>36</v>
      </c>
      <c r="O26" s="264" t="s">
        <v>37</v>
      </c>
      <c r="P26" s="264" t="s">
        <v>38</v>
      </c>
      <c r="Q26" s="264" t="s">
        <v>39</v>
      </c>
      <c r="R26" s="264" t="s">
        <v>40</v>
      </c>
      <c r="S26" s="264" t="s">
        <v>41</v>
      </c>
      <c r="T26" s="264" t="s">
        <v>42</v>
      </c>
      <c r="U26" s="267" t="s">
        <v>143</v>
      </c>
      <c r="W26" s="142"/>
    </row>
    <row r="27" spans="2:23" s="101" customFormat="1" ht="30.6" customHeight="1">
      <c r="B27" s="211" t="s">
        <v>44</v>
      </c>
      <c r="C27" s="426" t="s">
        <v>286</v>
      </c>
      <c r="D27" s="426"/>
      <c r="E27" s="426"/>
      <c r="F27" s="429" t="s">
        <v>230</v>
      </c>
      <c r="G27" s="429"/>
      <c r="H27" s="242">
        <v>1</v>
      </c>
      <c r="I27" s="242">
        <v>1</v>
      </c>
      <c r="J27" s="242">
        <v>1</v>
      </c>
      <c r="K27" s="242">
        <v>1</v>
      </c>
      <c r="L27" s="242">
        <v>1</v>
      </c>
      <c r="M27" s="242">
        <v>1</v>
      </c>
      <c r="N27" s="242">
        <v>1</v>
      </c>
      <c r="O27" s="242">
        <v>1</v>
      </c>
      <c r="P27" s="242">
        <v>1</v>
      </c>
      <c r="Q27" s="242">
        <v>1</v>
      </c>
      <c r="R27" s="242">
        <v>1</v>
      </c>
      <c r="S27" s="242">
        <v>1</v>
      </c>
      <c r="T27" s="121">
        <f>SUM(H27:S27)</f>
        <v>12</v>
      </c>
      <c r="U27" s="423">
        <f>+T28/T27</f>
        <v>1</v>
      </c>
      <c r="W27" s="142"/>
    </row>
    <row r="28" spans="2:23" s="101" customFormat="1" ht="30.6" customHeight="1">
      <c r="B28" s="211" t="s">
        <v>45</v>
      </c>
      <c r="C28" s="426" t="s">
        <v>229</v>
      </c>
      <c r="D28" s="426"/>
      <c r="E28" s="426"/>
      <c r="F28" s="429" t="s">
        <v>230</v>
      </c>
      <c r="G28" s="429"/>
      <c r="H28" s="242">
        <v>1</v>
      </c>
      <c r="I28" s="242">
        <v>1</v>
      </c>
      <c r="J28" s="242">
        <v>1</v>
      </c>
      <c r="K28" s="242">
        <v>1</v>
      </c>
      <c r="L28" s="242">
        <v>1</v>
      </c>
      <c r="M28" s="242">
        <v>1</v>
      </c>
      <c r="N28" s="242">
        <v>1</v>
      </c>
      <c r="O28" s="242">
        <v>1</v>
      </c>
      <c r="P28" s="242">
        <v>1</v>
      </c>
      <c r="Q28" s="242">
        <v>1</v>
      </c>
      <c r="R28" s="242">
        <v>1</v>
      </c>
      <c r="S28" s="242">
        <v>1</v>
      </c>
      <c r="T28" s="121">
        <f>SUM(H28:S28)</f>
        <v>12</v>
      </c>
      <c r="U28" s="423"/>
      <c r="W28" s="142"/>
    </row>
    <row r="29" spans="2:23" s="101" customFormat="1" ht="40.200000000000003" customHeight="1">
      <c r="B29" s="266" t="s">
        <v>427</v>
      </c>
      <c r="C29" s="427" t="s">
        <v>142</v>
      </c>
      <c r="D29" s="427"/>
      <c r="E29" s="427"/>
      <c r="F29" s="427" t="s">
        <v>28</v>
      </c>
      <c r="G29" s="427"/>
      <c r="H29" s="264" t="s">
        <v>30</v>
      </c>
      <c r="I29" s="264" t="s">
        <v>31</v>
      </c>
      <c r="J29" s="264" t="s">
        <v>32</v>
      </c>
      <c r="K29" s="264" t="s">
        <v>33</v>
      </c>
      <c r="L29" s="264" t="s">
        <v>34</v>
      </c>
      <c r="M29" s="264" t="s">
        <v>35</v>
      </c>
      <c r="N29" s="264" t="s">
        <v>36</v>
      </c>
      <c r="O29" s="264" t="s">
        <v>37</v>
      </c>
      <c r="P29" s="264" t="s">
        <v>38</v>
      </c>
      <c r="Q29" s="264" t="s">
        <v>39</v>
      </c>
      <c r="R29" s="264" t="s">
        <v>40</v>
      </c>
      <c r="S29" s="264" t="s">
        <v>41</v>
      </c>
      <c r="T29" s="264" t="s">
        <v>42</v>
      </c>
      <c r="U29" s="267" t="s">
        <v>143</v>
      </c>
      <c r="W29" s="142"/>
    </row>
    <row r="30" spans="2:23" s="101" customFormat="1" ht="48.6" customHeight="1">
      <c r="B30" s="211" t="s">
        <v>44</v>
      </c>
      <c r="C30" s="429" t="s">
        <v>995</v>
      </c>
      <c r="D30" s="429"/>
      <c r="E30" s="429"/>
      <c r="F30" s="429" t="s">
        <v>275</v>
      </c>
      <c r="G30" s="429"/>
      <c r="H30" s="242">
        <v>1</v>
      </c>
      <c r="I30" s="242">
        <v>1</v>
      </c>
      <c r="J30" s="242">
        <v>1</v>
      </c>
      <c r="K30" s="242">
        <v>1</v>
      </c>
      <c r="L30" s="242">
        <v>1</v>
      </c>
      <c r="M30" s="242">
        <v>1</v>
      </c>
      <c r="N30" s="242">
        <v>1</v>
      </c>
      <c r="O30" s="242">
        <v>1</v>
      </c>
      <c r="P30" s="242">
        <v>1</v>
      </c>
      <c r="Q30" s="242">
        <v>1</v>
      </c>
      <c r="R30" s="242">
        <v>1</v>
      </c>
      <c r="S30" s="242">
        <v>1</v>
      </c>
      <c r="T30" s="121">
        <f>SUM(H30:S30)</f>
        <v>12</v>
      </c>
      <c r="U30" s="423">
        <v>1</v>
      </c>
      <c r="W30" s="142"/>
    </row>
    <row r="31" spans="2:23" s="101" customFormat="1" ht="44.4" customHeight="1">
      <c r="B31" s="211" t="s">
        <v>45</v>
      </c>
      <c r="C31" s="429" t="s">
        <v>993</v>
      </c>
      <c r="D31" s="429"/>
      <c r="E31" s="429"/>
      <c r="F31" s="429" t="s">
        <v>275</v>
      </c>
      <c r="G31" s="429"/>
      <c r="H31" s="242">
        <v>1</v>
      </c>
      <c r="I31" s="242">
        <v>1</v>
      </c>
      <c r="J31" s="242">
        <v>1</v>
      </c>
      <c r="K31" s="242">
        <v>1</v>
      </c>
      <c r="L31" s="242">
        <v>1</v>
      </c>
      <c r="M31" s="242">
        <v>1</v>
      </c>
      <c r="N31" s="242">
        <v>1</v>
      </c>
      <c r="O31" s="242">
        <v>1</v>
      </c>
      <c r="P31" s="242">
        <v>1</v>
      </c>
      <c r="Q31" s="242">
        <v>1</v>
      </c>
      <c r="R31" s="242">
        <v>1</v>
      </c>
      <c r="S31" s="242">
        <v>1</v>
      </c>
      <c r="T31" s="121">
        <f>SUM(H31:S31)</f>
        <v>12</v>
      </c>
      <c r="U31" s="423"/>
      <c r="W31" s="142"/>
    </row>
    <row r="32" spans="2:23" s="101" customFormat="1" ht="40.200000000000003" customHeight="1">
      <c r="B32" s="266" t="s">
        <v>427</v>
      </c>
      <c r="C32" s="427" t="s">
        <v>142</v>
      </c>
      <c r="D32" s="427"/>
      <c r="E32" s="427"/>
      <c r="F32" s="427" t="s">
        <v>28</v>
      </c>
      <c r="G32" s="427"/>
      <c r="H32" s="264" t="s">
        <v>30</v>
      </c>
      <c r="I32" s="264" t="s">
        <v>31</v>
      </c>
      <c r="J32" s="264" t="s">
        <v>32</v>
      </c>
      <c r="K32" s="264" t="s">
        <v>33</v>
      </c>
      <c r="L32" s="264" t="s">
        <v>34</v>
      </c>
      <c r="M32" s="264" t="s">
        <v>35</v>
      </c>
      <c r="N32" s="264" t="s">
        <v>36</v>
      </c>
      <c r="O32" s="264" t="s">
        <v>37</v>
      </c>
      <c r="P32" s="264" t="s">
        <v>38</v>
      </c>
      <c r="Q32" s="264" t="s">
        <v>39</v>
      </c>
      <c r="R32" s="264" t="s">
        <v>40</v>
      </c>
      <c r="S32" s="264" t="s">
        <v>41</v>
      </c>
      <c r="T32" s="264" t="s">
        <v>42</v>
      </c>
      <c r="U32" s="267" t="s">
        <v>143</v>
      </c>
      <c r="W32" s="142"/>
    </row>
    <row r="33" spans="2:27" s="101" customFormat="1" ht="43.8" customHeight="1">
      <c r="B33" s="211" t="s">
        <v>44</v>
      </c>
      <c r="C33" s="426" t="s">
        <v>194</v>
      </c>
      <c r="D33" s="426"/>
      <c r="E33" s="426"/>
      <c r="F33" s="429" t="s">
        <v>287</v>
      </c>
      <c r="G33" s="429"/>
      <c r="H33" s="242">
        <v>1</v>
      </c>
      <c r="I33" s="242">
        <v>1</v>
      </c>
      <c r="J33" s="242">
        <v>1</v>
      </c>
      <c r="K33" s="242">
        <v>1</v>
      </c>
      <c r="L33" s="242">
        <v>1</v>
      </c>
      <c r="M33" s="242">
        <v>1</v>
      </c>
      <c r="N33" s="242">
        <v>1</v>
      </c>
      <c r="O33" s="242">
        <v>1</v>
      </c>
      <c r="P33" s="242">
        <v>1</v>
      </c>
      <c r="Q33" s="242">
        <v>1</v>
      </c>
      <c r="R33" s="242">
        <v>1</v>
      </c>
      <c r="S33" s="242">
        <v>1</v>
      </c>
      <c r="T33" s="121">
        <f>SUM(H33:S33)</f>
        <v>12</v>
      </c>
      <c r="U33" s="423">
        <f>+T34/T33</f>
        <v>1</v>
      </c>
      <c r="W33" s="142"/>
    </row>
    <row r="34" spans="2:27" s="101" customFormat="1" ht="55.8" customHeight="1" thickBot="1">
      <c r="B34" s="211" t="s">
        <v>45</v>
      </c>
      <c r="C34" s="429" t="s">
        <v>821</v>
      </c>
      <c r="D34" s="429"/>
      <c r="E34" s="429"/>
      <c r="F34" s="429" t="s">
        <v>287</v>
      </c>
      <c r="G34" s="429"/>
      <c r="H34" s="242">
        <v>1</v>
      </c>
      <c r="I34" s="242">
        <v>1</v>
      </c>
      <c r="J34" s="242">
        <v>1</v>
      </c>
      <c r="K34" s="242">
        <v>1</v>
      </c>
      <c r="L34" s="242">
        <v>1</v>
      </c>
      <c r="M34" s="242">
        <v>1</v>
      </c>
      <c r="N34" s="242">
        <v>1</v>
      </c>
      <c r="O34" s="242">
        <v>1</v>
      </c>
      <c r="P34" s="242">
        <v>1</v>
      </c>
      <c r="Q34" s="242">
        <v>1</v>
      </c>
      <c r="R34" s="242">
        <v>1</v>
      </c>
      <c r="S34" s="242">
        <v>1</v>
      </c>
      <c r="T34" s="121">
        <f>SUM(H34:S34)</f>
        <v>12</v>
      </c>
      <c r="U34" s="423"/>
      <c r="W34" s="142"/>
    </row>
    <row r="35" spans="2:27" s="56" customFormat="1" ht="39" customHeight="1" thickBot="1">
      <c r="B35" s="683" t="s">
        <v>145</v>
      </c>
      <c r="C35" s="684"/>
      <c r="D35" s="684"/>
      <c r="E35" s="684"/>
      <c r="F35" s="684"/>
      <c r="G35" s="684"/>
      <c r="H35" s="684"/>
      <c r="I35" s="684"/>
      <c r="J35" s="684"/>
      <c r="K35" s="684"/>
      <c r="L35" s="684"/>
      <c r="M35" s="684"/>
      <c r="N35" s="684"/>
      <c r="O35" s="684"/>
      <c r="P35" s="684"/>
      <c r="Q35" s="684"/>
      <c r="R35" s="684"/>
      <c r="S35" s="684"/>
      <c r="T35" s="684"/>
      <c r="U35" s="684"/>
      <c r="V35" s="405"/>
      <c r="W35" s="57"/>
    </row>
    <row r="36" spans="2:27" s="56" customFormat="1" ht="42" customHeight="1" thickBot="1">
      <c r="B36" s="403" t="s">
        <v>424</v>
      </c>
      <c r="C36" s="404"/>
      <c r="D36" s="404"/>
      <c r="E36" s="404"/>
      <c r="F36" s="404"/>
      <c r="G36" s="404"/>
      <c r="H36" s="404"/>
      <c r="I36" s="404"/>
      <c r="J36" s="404"/>
      <c r="K36" s="404"/>
      <c r="L36" s="404"/>
      <c r="M36" s="404"/>
      <c r="N36" s="404"/>
      <c r="O36" s="404"/>
      <c r="P36" s="404"/>
      <c r="Q36" s="404"/>
      <c r="R36" s="404"/>
      <c r="S36" s="404"/>
      <c r="T36" s="404"/>
      <c r="U36" s="404"/>
      <c r="V36" s="405"/>
      <c r="W36" s="57"/>
    </row>
    <row r="37" spans="2:27" s="56" customFormat="1" ht="57" customHeight="1">
      <c r="B37" s="400" t="s">
        <v>144</v>
      </c>
      <c r="C37" s="704" t="s">
        <v>142</v>
      </c>
      <c r="D37" s="704"/>
      <c r="E37" s="704"/>
      <c r="F37" s="163" t="s">
        <v>532</v>
      </c>
      <c r="G37" s="163" t="s">
        <v>266</v>
      </c>
      <c r="H37" s="163" t="s">
        <v>115</v>
      </c>
      <c r="I37" s="164" t="s">
        <v>103</v>
      </c>
      <c r="J37" s="164" t="s">
        <v>104</v>
      </c>
      <c r="K37" s="164" t="s">
        <v>105</v>
      </c>
      <c r="L37" s="164" t="s">
        <v>106</v>
      </c>
      <c r="M37" s="164" t="s">
        <v>107</v>
      </c>
      <c r="N37" s="164" t="s">
        <v>108</v>
      </c>
      <c r="O37" s="164" t="s">
        <v>109</v>
      </c>
      <c r="P37" s="164" t="s">
        <v>110</v>
      </c>
      <c r="Q37" s="164" t="s">
        <v>111</v>
      </c>
      <c r="R37" s="164" t="s">
        <v>112</v>
      </c>
      <c r="S37" s="164" t="s">
        <v>113</v>
      </c>
      <c r="T37" s="164" t="s">
        <v>114</v>
      </c>
      <c r="U37" s="164" t="s">
        <v>42</v>
      </c>
      <c r="V37" s="165" t="s">
        <v>265</v>
      </c>
      <c r="W37" s="57"/>
    </row>
    <row r="38" spans="2:27" s="56" customFormat="1" ht="64.2" customHeight="1">
      <c r="B38" s="401"/>
      <c r="C38" s="409" t="s">
        <v>981</v>
      </c>
      <c r="D38" s="409"/>
      <c r="E38" s="409"/>
      <c r="F38" s="393">
        <v>360</v>
      </c>
      <c r="G38" s="727" t="s">
        <v>992</v>
      </c>
      <c r="H38" s="780">
        <v>4000</v>
      </c>
      <c r="I38" s="190">
        <v>1</v>
      </c>
      <c r="J38" s="190">
        <v>1</v>
      </c>
      <c r="K38" s="190">
        <v>1</v>
      </c>
      <c r="L38" s="190">
        <v>1</v>
      </c>
      <c r="M38" s="190">
        <v>1</v>
      </c>
      <c r="N38" s="190">
        <v>1</v>
      </c>
      <c r="O38" s="190">
        <v>1</v>
      </c>
      <c r="P38" s="190">
        <v>1</v>
      </c>
      <c r="Q38" s="190">
        <v>1</v>
      </c>
      <c r="R38" s="190">
        <v>1</v>
      </c>
      <c r="S38" s="190">
        <v>1</v>
      </c>
      <c r="T38" s="190">
        <v>1</v>
      </c>
      <c r="U38" s="121">
        <f>SUM(I38:T38)</f>
        <v>12</v>
      </c>
      <c r="V38" s="784" t="s">
        <v>979</v>
      </c>
      <c r="W38" s="57"/>
    </row>
    <row r="39" spans="2:27" s="56" customFormat="1" ht="64.2" customHeight="1" thickBot="1">
      <c r="B39" s="402"/>
      <c r="C39" s="428"/>
      <c r="D39" s="428"/>
      <c r="E39" s="428"/>
      <c r="F39" s="399"/>
      <c r="G39" s="728"/>
      <c r="H39" s="428"/>
      <c r="I39" s="156">
        <v>24597.41</v>
      </c>
      <c r="J39" s="156">
        <v>24597.41</v>
      </c>
      <c r="K39" s="156">
        <v>24597.41</v>
      </c>
      <c r="L39" s="156">
        <v>24597.41</v>
      </c>
      <c r="M39" s="156">
        <v>24597.41</v>
      </c>
      <c r="N39" s="156">
        <v>24597.41</v>
      </c>
      <c r="O39" s="156">
        <v>24597.41</v>
      </c>
      <c r="P39" s="156">
        <v>24597.41</v>
      </c>
      <c r="Q39" s="156">
        <v>24597.41</v>
      </c>
      <c r="R39" s="156">
        <v>24597.41</v>
      </c>
      <c r="S39" s="156">
        <v>24597.41</v>
      </c>
      <c r="T39" s="156">
        <v>24597.37</v>
      </c>
      <c r="U39" s="256">
        <f>SUM(I39:T39)</f>
        <v>295168.88</v>
      </c>
      <c r="V39" s="785"/>
      <c r="W39" s="252">
        <v>295168.88</v>
      </c>
      <c r="X39" s="117">
        <f>W39/U38</f>
        <v>24597.406666666666</v>
      </c>
      <c r="Y39" s="253">
        <f>U39-W39</f>
        <v>0</v>
      </c>
      <c r="AA39" s="49"/>
    </row>
    <row r="40" spans="2:27" s="56" customFormat="1" ht="38.4" customHeight="1">
      <c r="R40" s="609" t="s">
        <v>116</v>
      </c>
      <c r="S40" s="609"/>
      <c r="T40" s="609"/>
      <c r="U40" s="187">
        <f>U39</f>
        <v>295168.88</v>
      </c>
      <c r="W40" s="57"/>
      <c r="X40" s="102"/>
      <c r="Y40" s="57"/>
      <c r="AA40" s="49"/>
    </row>
    <row r="41" spans="2:27" s="58" customFormat="1" ht="15.6" thickBot="1">
      <c r="B41" s="60"/>
      <c r="C41" s="60"/>
      <c r="D41" s="60"/>
      <c r="E41" s="60"/>
      <c r="F41" s="60"/>
      <c r="G41" s="60"/>
      <c r="H41" s="60"/>
      <c r="I41" s="60"/>
      <c r="J41" s="60"/>
      <c r="K41" s="60"/>
      <c r="L41" s="60"/>
      <c r="M41" s="60"/>
      <c r="N41" s="60"/>
      <c r="O41" s="60"/>
      <c r="P41" s="60"/>
      <c r="Q41" s="60"/>
      <c r="W41" s="59"/>
    </row>
    <row r="42" spans="2:27" s="56" customFormat="1" ht="39" customHeight="1" thickBot="1">
      <c r="B42" s="403" t="s">
        <v>145</v>
      </c>
      <c r="C42" s="404"/>
      <c r="D42" s="404"/>
      <c r="E42" s="404"/>
      <c r="F42" s="404"/>
      <c r="G42" s="404"/>
      <c r="H42" s="404"/>
      <c r="I42" s="404"/>
      <c r="J42" s="404"/>
      <c r="K42" s="404"/>
      <c r="L42" s="404"/>
      <c r="M42" s="404"/>
      <c r="N42" s="404"/>
      <c r="O42" s="404"/>
      <c r="P42" s="404"/>
      <c r="Q42" s="404"/>
      <c r="R42" s="404"/>
      <c r="S42" s="404"/>
      <c r="T42" s="404"/>
      <c r="U42" s="404"/>
      <c r="V42" s="405"/>
      <c r="W42" s="57"/>
    </row>
    <row r="43" spans="2:27" s="56" customFormat="1" ht="42" customHeight="1" thickBot="1">
      <c r="B43" s="403" t="s">
        <v>998</v>
      </c>
      <c r="C43" s="404"/>
      <c r="D43" s="404"/>
      <c r="E43" s="404"/>
      <c r="F43" s="404"/>
      <c r="G43" s="404"/>
      <c r="H43" s="404"/>
      <c r="I43" s="404"/>
      <c r="J43" s="404"/>
      <c r="K43" s="404"/>
      <c r="L43" s="404"/>
      <c r="M43" s="404"/>
      <c r="N43" s="404"/>
      <c r="O43" s="404"/>
      <c r="P43" s="404"/>
      <c r="Q43" s="404"/>
      <c r="R43" s="404"/>
      <c r="S43" s="404"/>
      <c r="T43" s="404"/>
      <c r="U43" s="404"/>
      <c r="V43" s="405"/>
      <c r="W43" s="57"/>
    </row>
    <row r="44" spans="2:27" s="56" customFormat="1" ht="57" customHeight="1">
      <c r="B44" s="400" t="s">
        <v>144</v>
      </c>
      <c r="C44" s="704" t="s">
        <v>142</v>
      </c>
      <c r="D44" s="704"/>
      <c r="E44" s="704"/>
      <c r="F44" s="163" t="s">
        <v>425</v>
      </c>
      <c r="G44" s="163" t="s">
        <v>266</v>
      </c>
      <c r="H44" s="163" t="s">
        <v>115</v>
      </c>
      <c r="I44" s="164" t="s">
        <v>103</v>
      </c>
      <c r="J44" s="164" t="s">
        <v>104</v>
      </c>
      <c r="K44" s="164" t="s">
        <v>105</v>
      </c>
      <c r="L44" s="164" t="s">
        <v>106</v>
      </c>
      <c r="M44" s="164" t="s">
        <v>107</v>
      </c>
      <c r="N44" s="164" t="s">
        <v>108</v>
      </c>
      <c r="O44" s="164" t="s">
        <v>109</v>
      </c>
      <c r="P44" s="164" t="s">
        <v>110</v>
      </c>
      <c r="Q44" s="164" t="s">
        <v>111</v>
      </c>
      <c r="R44" s="164" t="s">
        <v>112</v>
      </c>
      <c r="S44" s="164" t="s">
        <v>113</v>
      </c>
      <c r="T44" s="164" t="s">
        <v>114</v>
      </c>
      <c r="U44" s="164" t="s">
        <v>42</v>
      </c>
      <c r="V44" s="165" t="s">
        <v>265</v>
      </c>
      <c r="W44" s="57"/>
    </row>
    <row r="45" spans="2:27" s="56" customFormat="1" ht="64.2" customHeight="1">
      <c r="B45" s="401"/>
      <c r="C45" s="409" t="s">
        <v>981</v>
      </c>
      <c r="D45" s="409"/>
      <c r="E45" s="409"/>
      <c r="F45" s="393">
        <v>360</v>
      </c>
      <c r="G45" s="727" t="s">
        <v>992</v>
      </c>
      <c r="H45" s="780">
        <v>4000</v>
      </c>
      <c r="I45" s="190">
        <v>1</v>
      </c>
      <c r="J45" s="190">
        <v>1</v>
      </c>
      <c r="K45" s="190">
        <v>1</v>
      </c>
      <c r="L45" s="190">
        <v>1</v>
      </c>
      <c r="M45" s="190">
        <v>1</v>
      </c>
      <c r="N45" s="190">
        <v>1</v>
      </c>
      <c r="O45" s="190">
        <v>1</v>
      </c>
      <c r="P45" s="190">
        <v>1</v>
      </c>
      <c r="Q45" s="190">
        <v>1</v>
      </c>
      <c r="R45" s="190">
        <v>1</v>
      </c>
      <c r="S45" s="190">
        <v>1</v>
      </c>
      <c r="T45" s="190">
        <v>1</v>
      </c>
      <c r="U45" s="121">
        <f>SUM(I45:T45)</f>
        <v>12</v>
      </c>
      <c r="V45" s="784" t="s">
        <v>979</v>
      </c>
      <c r="W45" s="57"/>
    </row>
    <row r="46" spans="2:27" s="56" customFormat="1" ht="64.2" customHeight="1" thickBot="1">
      <c r="B46" s="402"/>
      <c r="C46" s="428"/>
      <c r="D46" s="428"/>
      <c r="E46" s="428"/>
      <c r="F46" s="399"/>
      <c r="G46" s="728"/>
      <c r="H46" s="428"/>
      <c r="I46" s="156">
        <v>24597.41</v>
      </c>
      <c r="J46" s="156">
        <v>24597.41</v>
      </c>
      <c r="K46" s="156">
        <v>24597.41</v>
      </c>
      <c r="L46" s="156">
        <v>24597.41</v>
      </c>
      <c r="M46" s="156">
        <v>24597.41</v>
      </c>
      <c r="N46" s="156">
        <v>24597.41</v>
      </c>
      <c r="O46" s="156">
        <v>24597.41</v>
      </c>
      <c r="P46" s="156">
        <v>24597.41</v>
      </c>
      <c r="Q46" s="156">
        <v>24597.41</v>
      </c>
      <c r="R46" s="156">
        <v>24597.41</v>
      </c>
      <c r="S46" s="156">
        <v>24597.41</v>
      </c>
      <c r="T46" s="156">
        <v>24597.37</v>
      </c>
      <c r="U46" s="256">
        <f>SUM(I46:T46)</f>
        <v>295168.88</v>
      </c>
      <c r="V46" s="785"/>
      <c r="W46" s="252">
        <v>295168.88</v>
      </c>
      <c r="X46" s="117">
        <f>W46/U45</f>
        <v>24597.406666666666</v>
      </c>
      <c r="Y46" s="253">
        <f>U46-W46</f>
        <v>0</v>
      </c>
      <c r="AA46" s="49"/>
    </row>
    <row r="47" spans="2:27" s="56" customFormat="1" ht="38.4" customHeight="1">
      <c r="R47" s="609" t="s">
        <v>116</v>
      </c>
      <c r="S47" s="609"/>
      <c r="T47" s="609"/>
      <c r="U47" s="187">
        <f>U46</f>
        <v>295168.88</v>
      </c>
      <c r="W47" s="57"/>
      <c r="X47" s="102"/>
      <c r="Y47" s="57"/>
      <c r="AA47" s="49"/>
    </row>
    <row r="48" spans="2:27" ht="13.5" customHeight="1"/>
    <row r="49" ht="10.5" customHeight="1"/>
    <row r="52" ht="11.25" customHeight="1"/>
    <row r="54" ht="9.75" customHeight="1"/>
    <row r="56" ht="16.5" customHeight="1"/>
  </sheetData>
  <mergeCells count="115">
    <mergeCell ref="U24:U25"/>
    <mergeCell ref="U33:U34"/>
    <mergeCell ref="C34:E34"/>
    <mergeCell ref="F33:G33"/>
    <mergeCell ref="F34:G34"/>
    <mergeCell ref="F23:G23"/>
    <mergeCell ref="F24:G24"/>
    <mergeCell ref="C24:E24"/>
    <mergeCell ref="F26:G26"/>
    <mergeCell ref="F27:G27"/>
    <mergeCell ref="F28:G28"/>
    <mergeCell ref="F29:G29"/>
    <mergeCell ref="F30:G30"/>
    <mergeCell ref="F31:G31"/>
    <mergeCell ref="C23:E23"/>
    <mergeCell ref="G38:G39"/>
    <mergeCell ref="B35:V35"/>
    <mergeCell ref="C37:E37"/>
    <mergeCell ref="B37:B39"/>
    <mergeCell ref="U27:U28"/>
    <mergeCell ref="C28:E28"/>
    <mergeCell ref="C30:E30"/>
    <mergeCell ref="U30:U31"/>
    <mergeCell ref="C31:E31"/>
    <mergeCell ref="C29:E29"/>
    <mergeCell ref="C33:E33"/>
    <mergeCell ref="C32:E32"/>
    <mergeCell ref="L22:N22"/>
    <mergeCell ref="O22:Q22"/>
    <mergeCell ref="R22:T22"/>
    <mergeCell ref="F25:G25"/>
    <mergeCell ref="C26:E26"/>
    <mergeCell ref="R47:T47"/>
    <mergeCell ref="B42:V42"/>
    <mergeCell ref="B43:V43"/>
    <mergeCell ref="B44:B46"/>
    <mergeCell ref="C44:E44"/>
    <mergeCell ref="C45:E46"/>
    <mergeCell ref="F45:F46"/>
    <mergeCell ref="G45:G46"/>
    <mergeCell ref="H45:H46"/>
    <mergeCell ref="V45:V46"/>
    <mergeCell ref="F32:G32"/>
    <mergeCell ref="C27:E27"/>
    <mergeCell ref="C25:E25"/>
    <mergeCell ref="R40:T40"/>
    <mergeCell ref="B36:V36"/>
    <mergeCell ref="C38:E39"/>
    <mergeCell ref="F38:F39"/>
    <mergeCell ref="H38:H39"/>
    <mergeCell ref="V38:V39"/>
    <mergeCell ref="I21:K21"/>
    <mergeCell ref="G21:H21"/>
    <mergeCell ref="O17:Q18"/>
    <mergeCell ref="R17:T18"/>
    <mergeCell ref="U17:U18"/>
    <mergeCell ref="L21:N21"/>
    <mergeCell ref="O21:Q21"/>
    <mergeCell ref="R21:T21"/>
    <mergeCell ref="O19:Q20"/>
    <mergeCell ref="R19:T20"/>
    <mergeCell ref="U19:U20"/>
    <mergeCell ref="G19:H20"/>
    <mergeCell ref="I19:K20"/>
    <mergeCell ref="L19:N20"/>
    <mergeCell ref="C17:D18"/>
    <mergeCell ref="C21:D21"/>
    <mergeCell ref="E21:F21"/>
    <mergeCell ref="C22:D22"/>
    <mergeCell ref="E22:F22"/>
    <mergeCell ref="G22:H22"/>
    <mergeCell ref="I22:K22"/>
    <mergeCell ref="E16:F16"/>
    <mergeCell ref="E6:K6"/>
    <mergeCell ref="E7:G7"/>
    <mergeCell ref="H7:K7"/>
    <mergeCell ref="B15:U15"/>
    <mergeCell ref="C16:D16"/>
    <mergeCell ref="R16:T16"/>
    <mergeCell ref="B19:B20"/>
    <mergeCell ref="C19:D20"/>
    <mergeCell ref="E19:F20"/>
    <mergeCell ref="B17:B18"/>
    <mergeCell ref="B10:U10"/>
    <mergeCell ref="B11:U11"/>
    <mergeCell ref="B12:U12"/>
    <mergeCell ref="B13:U13"/>
    <mergeCell ref="B14:D14"/>
    <mergeCell ref="E14:U14"/>
    <mergeCell ref="B9:C9"/>
    <mergeCell ref="D9:E9"/>
    <mergeCell ref="F9:G9"/>
    <mergeCell ref="C1:T1"/>
    <mergeCell ref="D3:S3"/>
    <mergeCell ref="B5:D5"/>
    <mergeCell ref="B6:D6"/>
    <mergeCell ref="B7:D7"/>
    <mergeCell ref="R5:U5"/>
    <mergeCell ref="E5:Q5"/>
    <mergeCell ref="B8:U8"/>
    <mergeCell ref="L6:U6"/>
    <mergeCell ref="C2:T2"/>
    <mergeCell ref="H9:M9"/>
    <mergeCell ref="N9:P9"/>
    <mergeCell ref="Q9:U9"/>
    <mergeCell ref="E17:F18"/>
    <mergeCell ref="G17:H18"/>
    <mergeCell ref="I17:K18"/>
    <mergeCell ref="L17:N18"/>
    <mergeCell ref="G16:H16"/>
    <mergeCell ref="I16:K16"/>
    <mergeCell ref="L16:N16"/>
    <mergeCell ref="O16:Q16"/>
    <mergeCell ref="L7:O7"/>
    <mergeCell ref="P7:U7"/>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2" min="1" max="21" man="1"/>
    <brk id="34" min="1" max="21" man="1"/>
  </rowBreaks>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59999389629810485"/>
  </sheetPr>
  <dimension ref="A1:Y56"/>
  <sheetViews>
    <sheetView view="pageBreakPreview" topLeftCell="C1" zoomScale="70" zoomScaleNormal="100" zoomScaleSheetLayoutView="70" workbookViewId="0">
      <selection activeCell="M45" sqref="M45"/>
    </sheetView>
  </sheetViews>
  <sheetFormatPr baseColWidth="10" defaultColWidth="11.44140625" defaultRowHeight="13.8"/>
  <cols>
    <col min="1" max="1" width="2.33203125" style="50" hidden="1" customWidth="1"/>
    <col min="2" max="2" width="19.6640625" style="75" customWidth="1"/>
    <col min="3" max="3" width="17.44140625" style="50" customWidth="1"/>
    <col min="4" max="4" width="20.109375" style="50" customWidth="1"/>
    <col min="5" max="5" width="13.109375" style="50" customWidth="1"/>
    <col min="6" max="6" width="20.6640625" style="50" customWidth="1"/>
    <col min="7" max="7" width="22.44140625" style="50" customWidth="1"/>
    <col min="8" max="8" width="21.6640625" style="50" customWidth="1"/>
    <col min="9" max="20" width="16.33203125" style="50" customWidth="1"/>
    <col min="21" max="21" width="24.5546875" style="50" customWidth="1"/>
    <col min="22" max="22" width="19.6640625" style="50" customWidth="1"/>
    <col min="23" max="23" width="16.6640625" style="50" customWidth="1"/>
    <col min="24" max="24" width="15.6640625" style="50" customWidth="1"/>
    <col min="25" max="25" width="15.88671875" style="50" customWidth="1"/>
    <col min="26" max="16384" width="11.44140625" style="50"/>
  </cols>
  <sheetData>
    <row r="1" spans="2:25" ht="48.6" customHeight="1">
      <c r="B1" s="71"/>
      <c r="C1" s="445" t="s">
        <v>1002</v>
      </c>
      <c r="D1" s="445"/>
      <c r="E1" s="445"/>
      <c r="F1" s="445"/>
      <c r="G1" s="445"/>
      <c r="H1" s="445"/>
      <c r="I1" s="445"/>
      <c r="J1" s="445"/>
      <c r="K1" s="445"/>
      <c r="L1" s="445"/>
      <c r="M1" s="445"/>
      <c r="N1" s="445"/>
      <c r="O1" s="445"/>
      <c r="P1" s="445"/>
      <c r="Q1" s="445"/>
      <c r="R1" s="445"/>
      <c r="S1" s="445"/>
      <c r="T1" s="445"/>
      <c r="U1" s="49"/>
      <c r="V1" s="84"/>
      <c r="W1" s="51"/>
    </row>
    <row r="2" spans="2:25" ht="41.4" customHeight="1" thickBot="1">
      <c r="B2" s="71"/>
      <c r="C2" s="468" t="s">
        <v>1164</v>
      </c>
      <c r="D2" s="468"/>
      <c r="E2" s="468"/>
      <c r="F2" s="468"/>
      <c r="G2" s="468"/>
      <c r="H2" s="468"/>
      <c r="I2" s="468"/>
      <c r="J2" s="468"/>
      <c r="K2" s="468"/>
      <c r="L2" s="468"/>
      <c r="M2" s="468"/>
      <c r="N2" s="468"/>
      <c r="O2" s="468"/>
      <c r="P2" s="468"/>
      <c r="Q2" s="468"/>
      <c r="R2" s="468"/>
      <c r="S2" s="468"/>
      <c r="T2" s="468"/>
      <c r="U2" s="49"/>
      <c r="V2" s="84"/>
      <c r="W2" s="51"/>
    </row>
    <row r="3" spans="2:25" ht="37.950000000000003" customHeight="1" thickBot="1">
      <c r="B3" s="73"/>
      <c r="C3" s="53"/>
      <c r="D3" s="459" t="s">
        <v>133</v>
      </c>
      <c r="E3" s="460"/>
      <c r="F3" s="460"/>
      <c r="G3" s="460"/>
      <c r="H3" s="460"/>
      <c r="I3" s="460"/>
      <c r="J3" s="460"/>
      <c r="K3" s="460"/>
      <c r="L3" s="460"/>
      <c r="M3" s="460"/>
      <c r="N3" s="460"/>
      <c r="O3" s="460"/>
      <c r="P3" s="460"/>
      <c r="Q3" s="460"/>
      <c r="R3" s="460"/>
      <c r="S3" s="461"/>
      <c r="T3" s="53"/>
      <c r="U3" s="53"/>
    </row>
    <row r="4" spans="2:25" ht="25.2" customHeight="1" thickBot="1">
      <c r="B4" s="73"/>
      <c r="C4" s="53"/>
      <c r="D4" s="134"/>
      <c r="E4" s="134"/>
      <c r="F4" s="134"/>
      <c r="G4" s="134"/>
      <c r="H4" s="134"/>
      <c r="I4" s="134"/>
      <c r="J4" s="134"/>
      <c r="K4" s="134"/>
      <c r="L4" s="134"/>
      <c r="M4" s="134"/>
      <c r="N4" s="134"/>
      <c r="O4" s="134"/>
      <c r="P4" s="134"/>
      <c r="Q4" s="134"/>
      <c r="R4" s="134"/>
      <c r="S4" s="134"/>
      <c r="T4" s="53"/>
      <c r="U4" s="53"/>
    </row>
    <row r="5" spans="2:25" s="85" customFormat="1" ht="37.200000000000003" customHeight="1">
      <c r="B5" s="685" t="s">
        <v>134</v>
      </c>
      <c r="C5" s="686"/>
      <c r="D5" s="686"/>
      <c r="E5" s="766" t="s">
        <v>791</v>
      </c>
      <c r="F5" s="767"/>
      <c r="G5" s="767"/>
      <c r="H5" s="767"/>
      <c r="I5" s="767"/>
      <c r="J5" s="767"/>
      <c r="K5" s="767"/>
      <c r="L5" s="767"/>
      <c r="M5" s="767"/>
      <c r="N5" s="767"/>
      <c r="O5" s="767"/>
      <c r="P5" s="767"/>
      <c r="Q5" s="804"/>
      <c r="R5" s="803" t="s">
        <v>1001</v>
      </c>
      <c r="S5" s="764"/>
      <c r="T5" s="764"/>
      <c r="U5" s="765"/>
    </row>
    <row r="6" spans="2:25" s="85" customFormat="1" ht="37.200000000000003" customHeight="1">
      <c r="B6" s="687" t="s">
        <v>135</v>
      </c>
      <c r="C6" s="688"/>
      <c r="D6" s="688"/>
      <c r="E6" s="805" t="s">
        <v>535</v>
      </c>
      <c r="F6" s="806"/>
      <c r="G6" s="806"/>
      <c r="H6" s="806"/>
      <c r="I6" s="806"/>
      <c r="J6" s="807"/>
      <c r="K6" s="650" t="s">
        <v>313</v>
      </c>
      <c r="L6" s="650"/>
      <c r="M6" s="650"/>
      <c r="N6" s="650"/>
      <c r="O6" s="650"/>
      <c r="P6" s="650"/>
      <c r="Q6" s="650"/>
      <c r="R6" s="650"/>
      <c r="S6" s="650"/>
      <c r="T6" s="650"/>
      <c r="U6" s="651"/>
    </row>
    <row r="7" spans="2:25" s="56" customFormat="1" ht="34.950000000000003" customHeight="1" thickBot="1">
      <c r="B7" s="483" t="s">
        <v>962</v>
      </c>
      <c r="C7" s="484"/>
      <c r="D7" s="484"/>
      <c r="E7" s="489">
        <v>196282.16</v>
      </c>
      <c r="F7" s="490"/>
      <c r="G7" s="491"/>
      <c r="H7" s="488" t="s">
        <v>991</v>
      </c>
      <c r="I7" s="488"/>
      <c r="J7" s="488"/>
      <c r="K7" s="488"/>
      <c r="L7" s="489">
        <v>267282.15999999997</v>
      </c>
      <c r="M7" s="490"/>
      <c r="N7" s="490"/>
      <c r="O7" s="490"/>
      <c r="P7" s="486"/>
      <c r="Q7" s="486"/>
      <c r="R7" s="486"/>
      <c r="S7" s="486"/>
      <c r="T7" s="486"/>
      <c r="U7" s="487"/>
      <c r="W7" s="85"/>
      <c r="X7" s="122"/>
      <c r="Y7" s="85"/>
    </row>
    <row r="8" spans="2:25" s="61" customFormat="1" ht="37.200000000000003" customHeight="1" thickBot="1">
      <c r="B8" s="761" t="s">
        <v>137</v>
      </c>
      <c r="C8" s="762"/>
      <c r="D8" s="762"/>
      <c r="E8" s="762"/>
      <c r="F8" s="762"/>
      <c r="G8" s="762"/>
      <c r="H8" s="762"/>
      <c r="I8" s="762"/>
      <c r="J8" s="762"/>
      <c r="K8" s="762"/>
      <c r="L8" s="762"/>
      <c r="M8" s="762"/>
      <c r="N8" s="762"/>
      <c r="O8" s="762"/>
      <c r="P8" s="762"/>
      <c r="Q8" s="762"/>
      <c r="R8" s="762"/>
      <c r="S8" s="762"/>
      <c r="T8" s="762"/>
      <c r="U8" s="763"/>
      <c r="V8" s="141"/>
    </row>
    <row r="9" spans="2:25" s="58" customFormat="1" ht="49.2" customHeight="1" thickBot="1">
      <c r="B9" s="674" t="s">
        <v>138</v>
      </c>
      <c r="C9" s="675"/>
      <c r="D9" s="676" t="s">
        <v>117</v>
      </c>
      <c r="E9" s="676"/>
      <c r="F9" s="675" t="s">
        <v>139</v>
      </c>
      <c r="G9" s="675"/>
      <c r="H9" s="676" t="s">
        <v>190</v>
      </c>
      <c r="I9" s="676"/>
      <c r="J9" s="676"/>
      <c r="K9" s="676"/>
      <c r="L9" s="676"/>
      <c r="M9" s="676"/>
      <c r="N9" s="675" t="s">
        <v>140</v>
      </c>
      <c r="O9" s="675"/>
      <c r="P9" s="675"/>
      <c r="Q9" s="676" t="s">
        <v>191</v>
      </c>
      <c r="R9" s="676"/>
      <c r="S9" s="676"/>
      <c r="T9" s="676"/>
      <c r="U9" s="677"/>
      <c r="V9" s="110"/>
    </row>
    <row r="10" spans="2:25" s="58" customFormat="1" ht="35.4"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110"/>
    </row>
    <row r="11" spans="2:25" s="58" customFormat="1" ht="53.4" customHeight="1" thickBot="1">
      <c r="B11" s="662" t="s">
        <v>792</v>
      </c>
      <c r="C11" s="663"/>
      <c r="D11" s="663"/>
      <c r="E11" s="663"/>
      <c r="F11" s="663"/>
      <c r="G11" s="663"/>
      <c r="H11" s="663"/>
      <c r="I11" s="663"/>
      <c r="J11" s="663"/>
      <c r="K11" s="663"/>
      <c r="L11" s="663"/>
      <c r="M11" s="663"/>
      <c r="N11" s="663"/>
      <c r="O11" s="663"/>
      <c r="P11" s="663"/>
      <c r="Q11" s="663"/>
      <c r="R11" s="663"/>
      <c r="S11" s="663"/>
      <c r="T11" s="663"/>
      <c r="U11" s="664"/>
      <c r="V11" s="110"/>
    </row>
    <row r="12" spans="2:25" s="58" customFormat="1" ht="35.4"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110"/>
    </row>
    <row r="13" spans="2:25" s="58" customFormat="1" ht="46.2" customHeight="1" thickBot="1">
      <c r="B13" s="665" t="s">
        <v>793</v>
      </c>
      <c r="C13" s="666"/>
      <c r="D13" s="666"/>
      <c r="E13" s="666"/>
      <c r="F13" s="666"/>
      <c r="G13" s="666"/>
      <c r="H13" s="666"/>
      <c r="I13" s="666"/>
      <c r="J13" s="666"/>
      <c r="K13" s="666"/>
      <c r="L13" s="666"/>
      <c r="M13" s="666"/>
      <c r="N13" s="666"/>
      <c r="O13" s="666"/>
      <c r="P13" s="666"/>
      <c r="Q13" s="666"/>
      <c r="R13" s="666"/>
      <c r="S13" s="666"/>
      <c r="T13" s="666"/>
      <c r="U13" s="667"/>
      <c r="V13" s="110"/>
    </row>
    <row r="14" spans="2:25" s="58" customFormat="1" ht="34.950000000000003" customHeight="1" thickBot="1">
      <c r="B14" s="822" t="s">
        <v>710</v>
      </c>
      <c r="C14" s="823"/>
      <c r="D14" s="824"/>
      <c r="E14" s="668" t="s">
        <v>794</v>
      </c>
      <c r="F14" s="669"/>
      <c r="G14" s="669"/>
      <c r="H14" s="669"/>
      <c r="I14" s="669"/>
      <c r="J14" s="669"/>
      <c r="K14" s="669"/>
      <c r="L14" s="669"/>
      <c r="M14" s="669"/>
      <c r="N14" s="669"/>
      <c r="O14" s="669"/>
      <c r="P14" s="669"/>
      <c r="Q14" s="669"/>
      <c r="R14" s="669"/>
      <c r="S14" s="669"/>
      <c r="T14" s="669"/>
      <c r="U14" s="670"/>
      <c r="V14" s="56"/>
    </row>
    <row r="15" spans="2:25" s="58" customFormat="1" ht="35.4" customHeight="1" thickBot="1">
      <c r="B15" s="471" t="s">
        <v>436</v>
      </c>
      <c r="C15" s="472"/>
      <c r="D15" s="472"/>
      <c r="E15" s="472"/>
      <c r="F15" s="472"/>
      <c r="G15" s="472"/>
      <c r="H15" s="472"/>
      <c r="I15" s="472"/>
      <c r="J15" s="472"/>
      <c r="K15" s="472"/>
      <c r="L15" s="472"/>
      <c r="M15" s="472"/>
      <c r="N15" s="472"/>
      <c r="O15" s="472"/>
      <c r="P15" s="472"/>
      <c r="Q15" s="472"/>
      <c r="R15" s="472"/>
      <c r="S15" s="472"/>
      <c r="T15" s="472"/>
      <c r="U15" s="473"/>
      <c r="V15" s="56"/>
    </row>
    <row r="16" spans="2:25" s="58" customFormat="1" ht="37.200000000000003"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56"/>
    </row>
    <row r="17" spans="2:22" s="58" customFormat="1" ht="42.6" customHeight="1">
      <c r="B17" s="454" t="s">
        <v>89</v>
      </c>
      <c r="C17" s="436" t="s">
        <v>822</v>
      </c>
      <c r="D17" s="436"/>
      <c r="E17" s="436" t="s">
        <v>825</v>
      </c>
      <c r="F17" s="436"/>
      <c r="G17" s="436" t="s">
        <v>95</v>
      </c>
      <c r="H17" s="436"/>
      <c r="I17" s="436" t="s">
        <v>827</v>
      </c>
      <c r="J17" s="436"/>
      <c r="K17" s="436"/>
      <c r="L17" s="455" t="s">
        <v>158</v>
      </c>
      <c r="M17" s="464"/>
      <c r="N17" s="456"/>
      <c r="O17" s="436" t="s">
        <v>94</v>
      </c>
      <c r="P17" s="436"/>
      <c r="Q17" s="436"/>
      <c r="R17" s="436" t="s">
        <v>450</v>
      </c>
      <c r="S17" s="436"/>
      <c r="T17" s="436"/>
      <c r="U17" s="462">
        <f>U24</f>
        <v>1</v>
      </c>
      <c r="V17" s="56"/>
    </row>
    <row r="18" spans="2:22" s="58" customFormat="1" ht="50.4" customHeight="1">
      <c r="B18" s="454"/>
      <c r="C18" s="436"/>
      <c r="D18" s="436"/>
      <c r="E18" s="436"/>
      <c r="F18" s="436"/>
      <c r="G18" s="436"/>
      <c r="H18" s="436"/>
      <c r="I18" s="436"/>
      <c r="J18" s="436"/>
      <c r="K18" s="436"/>
      <c r="L18" s="457"/>
      <c r="M18" s="465"/>
      <c r="N18" s="458"/>
      <c r="O18" s="436"/>
      <c r="P18" s="436"/>
      <c r="Q18" s="436"/>
      <c r="R18" s="436"/>
      <c r="S18" s="436"/>
      <c r="T18" s="436"/>
      <c r="U18" s="463"/>
      <c r="V18" s="56"/>
    </row>
    <row r="19" spans="2:22" s="58" customFormat="1" ht="36" customHeight="1">
      <c r="B19" s="454" t="s">
        <v>433</v>
      </c>
      <c r="C19" s="436" t="s">
        <v>449</v>
      </c>
      <c r="D19" s="436"/>
      <c r="E19" s="436" t="s">
        <v>826</v>
      </c>
      <c r="F19" s="436"/>
      <c r="G19" s="436" t="s">
        <v>96</v>
      </c>
      <c r="H19" s="436"/>
      <c r="I19" s="436" t="s">
        <v>827</v>
      </c>
      <c r="J19" s="436"/>
      <c r="K19" s="436"/>
      <c r="L19" s="455" t="s">
        <v>158</v>
      </c>
      <c r="M19" s="464"/>
      <c r="N19" s="456"/>
      <c r="O19" s="455" t="s">
        <v>94</v>
      </c>
      <c r="P19" s="464"/>
      <c r="Q19" s="456"/>
      <c r="R19" s="436" t="s">
        <v>829</v>
      </c>
      <c r="S19" s="436"/>
      <c r="T19" s="436"/>
      <c r="U19" s="462">
        <f>U27</f>
        <v>1</v>
      </c>
      <c r="V19" s="56"/>
    </row>
    <row r="20" spans="2:22" s="58" customFormat="1" ht="57" customHeight="1">
      <c r="B20" s="454"/>
      <c r="C20" s="436"/>
      <c r="D20" s="436"/>
      <c r="E20" s="436"/>
      <c r="F20" s="436"/>
      <c r="G20" s="436"/>
      <c r="H20" s="436"/>
      <c r="I20" s="436"/>
      <c r="J20" s="436"/>
      <c r="K20" s="436"/>
      <c r="L20" s="457"/>
      <c r="M20" s="465"/>
      <c r="N20" s="458"/>
      <c r="O20" s="457"/>
      <c r="P20" s="465"/>
      <c r="Q20" s="458"/>
      <c r="R20" s="436"/>
      <c r="S20" s="436"/>
      <c r="T20" s="436"/>
      <c r="U20" s="463"/>
      <c r="V20" s="56"/>
    </row>
    <row r="21" spans="2:22" s="58" customFormat="1" ht="93" customHeight="1">
      <c r="B21" s="160" t="s">
        <v>278</v>
      </c>
      <c r="C21" s="434" t="s">
        <v>823</v>
      </c>
      <c r="D21" s="435"/>
      <c r="E21" s="434" t="s">
        <v>587</v>
      </c>
      <c r="F21" s="435" t="s">
        <v>587</v>
      </c>
      <c r="G21" s="436" t="s">
        <v>96</v>
      </c>
      <c r="H21" s="436"/>
      <c r="I21" s="434" t="s">
        <v>588</v>
      </c>
      <c r="J21" s="440" t="s">
        <v>588</v>
      </c>
      <c r="K21" s="435" t="s">
        <v>588</v>
      </c>
      <c r="L21" s="434" t="s">
        <v>158</v>
      </c>
      <c r="M21" s="440"/>
      <c r="N21" s="435"/>
      <c r="O21" s="434" t="s">
        <v>94</v>
      </c>
      <c r="P21" s="440"/>
      <c r="Q21" s="435"/>
      <c r="R21" s="434" t="s">
        <v>451</v>
      </c>
      <c r="S21" s="440"/>
      <c r="T21" s="435"/>
      <c r="U21" s="168">
        <v>1</v>
      </c>
      <c r="V21" s="56"/>
    </row>
    <row r="22" spans="2:22" s="58" customFormat="1" ht="118.95" customHeight="1" thickBot="1">
      <c r="B22" s="285" t="s">
        <v>144</v>
      </c>
      <c r="C22" s="492" t="s">
        <v>824</v>
      </c>
      <c r="D22" s="492"/>
      <c r="E22" s="492" t="s">
        <v>420</v>
      </c>
      <c r="F22" s="492" t="s">
        <v>420</v>
      </c>
      <c r="G22" s="492" t="s">
        <v>97</v>
      </c>
      <c r="H22" s="492"/>
      <c r="I22" s="492" t="s">
        <v>828</v>
      </c>
      <c r="J22" s="492" t="s">
        <v>828</v>
      </c>
      <c r="K22" s="492" t="s">
        <v>828</v>
      </c>
      <c r="L22" s="441" t="s">
        <v>157</v>
      </c>
      <c r="M22" s="442"/>
      <c r="N22" s="443"/>
      <c r="O22" s="441" t="s">
        <v>94</v>
      </c>
      <c r="P22" s="442"/>
      <c r="Q22" s="443"/>
      <c r="R22" s="441" t="s">
        <v>452</v>
      </c>
      <c r="S22" s="442"/>
      <c r="T22" s="443"/>
      <c r="U22" s="169">
        <f>U33</f>
        <v>1</v>
      </c>
      <c r="V22" s="56"/>
    </row>
    <row r="23" spans="2:22" s="67" customFormat="1" ht="37.200000000000003" customHeight="1">
      <c r="B23" s="265" t="s">
        <v>427</v>
      </c>
      <c r="C23" s="432" t="s">
        <v>142</v>
      </c>
      <c r="D23" s="432"/>
      <c r="E23" s="432"/>
      <c r="F23" s="432"/>
      <c r="G23" s="194" t="s">
        <v>28</v>
      </c>
      <c r="H23" s="194" t="s">
        <v>30</v>
      </c>
      <c r="I23" s="194" t="s">
        <v>31</v>
      </c>
      <c r="J23" s="194" t="s">
        <v>32</v>
      </c>
      <c r="K23" s="194" t="s">
        <v>33</v>
      </c>
      <c r="L23" s="194" t="s">
        <v>34</v>
      </c>
      <c r="M23" s="194" t="s">
        <v>35</v>
      </c>
      <c r="N23" s="194" t="s">
        <v>36</v>
      </c>
      <c r="O23" s="194" t="s">
        <v>37</v>
      </c>
      <c r="P23" s="194" t="s">
        <v>38</v>
      </c>
      <c r="Q23" s="194" t="s">
        <v>39</v>
      </c>
      <c r="R23" s="194" t="s">
        <v>40</v>
      </c>
      <c r="S23" s="194" t="s">
        <v>41</v>
      </c>
      <c r="T23" s="194" t="s">
        <v>42</v>
      </c>
      <c r="U23" s="196" t="s">
        <v>143</v>
      </c>
      <c r="V23" s="104"/>
    </row>
    <row r="24" spans="2:22" s="101" customFormat="1" ht="30" customHeight="1">
      <c r="B24" s="211" t="s">
        <v>44</v>
      </c>
      <c r="C24" s="426" t="s">
        <v>690</v>
      </c>
      <c r="D24" s="426"/>
      <c r="E24" s="426"/>
      <c r="F24" s="426"/>
      <c r="G24" s="274" t="s">
        <v>144</v>
      </c>
      <c r="H24" s="262">
        <v>1</v>
      </c>
      <c r="I24" s="262">
        <v>1</v>
      </c>
      <c r="J24" s="242">
        <v>1</v>
      </c>
      <c r="K24" s="262">
        <v>1</v>
      </c>
      <c r="L24" s="262">
        <v>1</v>
      </c>
      <c r="M24" s="242">
        <v>1</v>
      </c>
      <c r="N24" s="262">
        <v>1</v>
      </c>
      <c r="O24" s="262">
        <v>1</v>
      </c>
      <c r="P24" s="242">
        <v>1</v>
      </c>
      <c r="Q24" s="262">
        <v>1</v>
      </c>
      <c r="R24" s="262">
        <v>1</v>
      </c>
      <c r="S24" s="242">
        <v>1</v>
      </c>
      <c r="T24" s="121">
        <f>SUM(H24:S24)</f>
        <v>12</v>
      </c>
      <c r="U24" s="423">
        <f>+T25/T24</f>
        <v>1</v>
      </c>
    </row>
    <row r="25" spans="2:22" s="101" customFormat="1" ht="30" customHeight="1">
      <c r="B25" s="211" t="s">
        <v>45</v>
      </c>
      <c r="C25" s="426" t="s">
        <v>691</v>
      </c>
      <c r="D25" s="426"/>
      <c r="E25" s="426"/>
      <c r="F25" s="426"/>
      <c r="G25" s="274" t="s">
        <v>144</v>
      </c>
      <c r="H25" s="262">
        <v>1</v>
      </c>
      <c r="I25" s="262">
        <v>1</v>
      </c>
      <c r="J25" s="242">
        <v>1</v>
      </c>
      <c r="K25" s="262">
        <v>1</v>
      </c>
      <c r="L25" s="262">
        <v>1</v>
      </c>
      <c r="M25" s="242">
        <v>1</v>
      </c>
      <c r="N25" s="262">
        <v>1</v>
      </c>
      <c r="O25" s="262">
        <v>1</v>
      </c>
      <c r="P25" s="242">
        <v>1</v>
      </c>
      <c r="Q25" s="262">
        <v>1</v>
      </c>
      <c r="R25" s="262">
        <v>1</v>
      </c>
      <c r="S25" s="242">
        <v>1</v>
      </c>
      <c r="T25" s="121">
        <f>SUM(H25:S25)</f>
        <v>12</v>
      </c>
      <c r="U25" s="423"/>
    </row>
    <row r="26" spans="2:22" s="67" customFormat="1" ht="37.200000000000003" customHeight="1">
      <c r="B26" s="266" t="s">
        <v>427</v>
      </c>
      <c r="C26" s="427" t="s">
        <v>142</v>
      </c>
      <c r="D26" s="427"/>
      <c r="E26" s="427"/>
      <c r="F26" s="427"/>
      <c r="G26" s="264" t="s">
        <v>28</v>
      </c>
      <c r="H26" s="264" t="s">
        <v>30</v>
      </c>
      <c r="I26" s="264" t="s">
        <v>31</v>
      </c>
      <c r="J26" s="264" t="s">
        <v>32</v>
      </c>
      <c r="K26" s="264" t="s">
        <v>33</v>
      </c>
      <c r="L26" s="264" t="s">
        <v>34</v>
      </c>
      <c r="M26" s="264" t="s">
        <v>35</v>
      </c>
      <c r="N26" s="264" t="s">
        <v>36</v>
      </c>
      <c r="O26" s="264" t="s">
        <v>37</v>
      </c>
      <c r="P26" s="264" t="s">
        <v>38</v>
      </c>
      <c r="Q26" s="264" t="s">
        <v>39</v>
      </c>
      <c r="R26" s="264" t="s">
        <v>40</v>
      </c>
      <c r="S26" s="264" t="s">
        <v>41</v>
      </c>
      <c r="T26" s="264" t="s">
        <v>42</v>
      </c>
      <c r="U26" s="267" t="s">
        <v>143</v>
      </c>
      <c r="V26" s="104"/>
    </row>
    <row r="27" spans="2:22" s="101" customFormat="1" ht="25.95" customHeight="1">
      <c r="B27" s="211" t="s">
        <v>44</v>
      </c>
      <c r="C27" s="426" t="s">
        <v>690</v>
      </c>
      <c r="D27" s="426"/>
      <c r="E27" s="426"/>
      <c r="F27" s="426"/>
      <c r="G27" s="274" t="s">
        <v>144</v>
      </c>
      <c r="H27" s="262">
        <v>1</v>
      </c>
      <c r="I27" s="262">
        <v>1</v>
      </c>
      <c r="J27" s="262">
        <v>1</v>
      </c>
      <c r="K27" s="242">
        <v>1</v>
      </c>
      <c r="L27" s="262">
        <v>1</v>
      </c>
      <c r="M27" s="262">
        <v>1</v>
      </c>
      <c r="N27" s="262">
        <v>1</v>
      </c>
      <c r="O27" s="262">
        <v>1</v>
      </c>
      <c r="P27" s="242">
        <v>1</v>
      </c>
      <c r="Q27" s="262">
        <v>1</v>
      </c>
      <c r="R27" s="262">
        <v>1</v>
      </c>
      <c r="S27" s="242">
        <v>1</v>
      </c>
      <c r="T27" s="121">
        <f>SUM(H27:S27)</f>
        <v>12</v>
      </c>
      <c r="U27" s="423">
        <f>+T28/T27</f>
        <v>1</v>
      </c>
    </row>
    <row r="28" spans="2:22" s="101" customFormat="1" ht="25.95" customHeight="1">
      <c r="B28" s="211" t="s">
        <v>45</v>
      </c>
      <c r="C28" s="426" t="s">
        <v>691</v>
      </c>
      <c r="D28" s="426"/>
      <c r="E28" s="426"/>
      <c r="F28" s="426"/>
      <c r="G28" s="274" t="s">
        <v>144</v>
      </c>
      <c r="H28" s="262">
        <v>1</v>
      </c>
      <c r="I28" s="262">
        <v>1</v>
      </c>
      <c r="J28" s="262">
        <v>1</v>
      </c>
      <c r="K28" s="242">
        <v>1</v>
      </c>
      <c r="L28" s="262">
        <v>1</v>
      </c>
      <c r="M28" s="262">
        <v>1</v>
      </c>
      <c r="N28" s="262">
        <v>1</v>
      </c>
      <c r="O28" s="262">
        <v>1</v>
      </c>
      <c r="P28" s="242">
        <v>1</v>
      </c>
      <c r="Q28" s="262">
        <v>1</v>
      </c>
      <c r="R28" s="262">
        <v>1</v>
      </c>
      <c r="S28" s="242">
        <v>1</v>
      </c>
      <c r="T28" s="121">
        <f>SUM(H28:S28)</f>
        <v>12</v>
      </c>
      <c r="U28" s="423"/>
    </row>
    <row r="29" spans="2:22" s="67" customFormat="1" ht="37.200000000000003" customHeight="1">
      <c r="B29" s="266" t="s">
        <v>427</v>
      </c>
      <c r="C29" s="427" t="s">
        <v>142</v>
      </c>
      <c r="D29" s="427"/>
      <c r="E29" s="427"/>
      <c r="F29" s="427"/>
      <c r="G29" s="264" t="s">
        <v>28</v>
      </c>
      <c r="H29" s="264" t="s">
        <v>30</v>
      </c>
      <c r="I29" s="264" t="s">
        <v>31</v>
      </c>
      <c r="J29" s="264" t="s">
        <v>32</v>
      </c>
      <c r="K29" s="264" t="s">
        <v>33</v>
      </c>
      <c r="L29" s="264" t="s">
        <v>34</v>
      </c>
      <c r="M29" s="264" t="s">
        <v>35</v>
      </c>
      <c r="N29" s="264" t="s">
        <v>36</v>
      </c>
      <c r="O29" s="264" t="s">
        <v>37</v>
      </c>
      <c r="P29" s="264" t="s">
        <v>38</v>
      </c>
      <c r="Q29" s="264" t="s">
        <v>39</v>
      </c>
      <c r="R29" s="264" t="s">
        <v>40</v>
      </c>
      <c r="S29" s="264" t="s">
        <v>41</v>
      </c>
      <c r="T29" s="264" t="s">
        <v>42</v>
      </c>
      <c r="U29" s="267" t="s">
        <v>143</v>
      </c>
      <c r="V29" s="104"/>
    </row>
    <row r="30" spans="2:22" s="101" customFormat="1" ht="27.6" customHeight="1">
      <c r="B30" s="211" t="s">
        <v>44</v>
      </c>
      <c r="C30" s="426" t="s">
        <v>589</v>
      </c>
      <c r="D30" s="426"/>
      <c r="E30" s="426"/>
      <c r="F30" s="426"/>
      <c r="G30" s="274" t="s">
        <v>830</v>
      </c>
      <c r="H30" s="262">
        <v>1</v>
      </c>
      <c r="I30" s="262">
        <v>1</v>
      </c>
      <c r="J30" s="262">
        <v>1</v>
      </c>
      <c r="K30" s="242">
        <v>1</v>
      </c>
      <c r="L30" s="262">
        <v>1</v>
      </c>
      <c r="M30" s="262">
        <v>1</v>
      </c>
      <c r="N30" s="262">
        <v>1</v>
      </c>
      <c r="O30" s="262">
        <v>1</v>
      </c>
      <c r="P30" s="242">
        <v>1</v>
      </c>
      <c r="Q30" s="262">
        <v>1</v>
      </c>
      <c r="R30" s="262">
        <v>1</v>
      </c>
      <c r="S30" s="242">
        <v>1</v>
      </c>
      <c r="T30" s="121">
        <f>SUM(H30:S30)</f>
        <v>12</v>
      </c>
      <c r="U30" s="423">
        <v>1</v>
      </c>
    </row>
    <row r="31" spans="2:22" s="101" customFormat="1" ht="27.6" customHeight="1">
      <c r="B31" s="211" t="s">
        <v>45</v>
      </c>
      <c r="C31" s="429" t="s">
        <v>590</v>
      </c>
      <c r="D31" s="429"/>
      <c r="E31" s="429"/>
      <c r="F31" s="429"/>
      <c r="G31" s="274" t="s">
        <v>830</v>
      </c>
      <c r="H31" s="262">
        <v>1</v>
      </c>
      <c r="I31" s="262">
        <v>1</v>
      </c>
      <c r="J31" s="262">
        <v>1</v>
      </c>
      <c r="K31" s="242">
        <v>1</v>
      </c>
      <c r="L31" s="262">
        <v>1</v>
      </c>
      <c r="M31" s="262">
        <v>1</v>
      </c>
      <c r="N31" s="262">
        <v>1</v>
      </c>
      <c r="O31" s="262">
        <v>1</v>
      </c>
      <c r="P31" s="242">
        <v>1</v>
      </c>
      <c r="Q31" s="262">
        <v>1</v>
      </c>
      <c r="R31" s="262">
        <v>1</v>
      </c>
      <c r="S31" s="242">
        <v>1</v>
      </c>
      <c r="T31" s="121">
        <f>SUM(H31:S31)</f>
        <v>12</v>
      </c>
      <c r="U31" s="423"/>
    </row>
    <row r="32" spans="2:22" s="67" customFormat="1" ht="37.200000000000003" customHeight="1">
      <c r="B32" s="266" t="s">
        <v>427</v>
      </c>
      <c r="C32" s="427" t="s">
        <v>142</v>
      </c>
      <c r="D32" s="427"/>
      <c r="E32" s="427"/>
      <c r="F32" s="427"/>
      <c r="G32" s="264" t="s">
        <v>28</v>
      </c>
      <c r="H32" s="264" t="s">
        <v>30</v>
      </c>
      <c r="I32" s="264" t="s">
        <v>31</v>
      </c>
      <c r="J32" s="264" t="s">
        <v>32</v>
      </c>
      <c r="K32" s="264" t="s">
        <v>33</v>
      </c>
      <c r="L32" s="264" t="s">
        <v>34</v>
      </c>
      <c r="M32" s="264" t="s">
        <v>35</v>
      </c>
      <c r="N32" s="264" t="s">
        <v>36</v>
      </c>
      <c r="O32" s="264" t="s">
        <v>37</v>
      </c>
      <c r="P32" s="264" t="s">
        <v>38</v>
      </c>
      <c r="Q32" s="264" t="s">
        <v>39</v>
      </c>
      <c r="R32" s="264" t="s">
        <v>40</v>
      </c>
      <c r="S32" s="264" t="s">
        <v>41</v>
      </c>
      <c r="T32" s="264" t="s">
        <v>42</v>
      </c>
      <c r="U32" s="267" t="s">
        <v>143</v>
      </c>
      <c r="V32" s="104"/>
    </row>
    <row r="33" spans="2:25" s="101" customFormat="1" ht="30" customHeight="1">
      <c r="B33" s="211" t="s">
        <v>44</v>
      </c>
      <c r="C33" s="429" t="s">
        <v>384</v>
      </c>
      <c r="D33" s="429"/>
      <c r="E33" s="429"/>
      <c r="F33" s="429"/>
      <c r="G33" s="274" t="s">
        <v>168</v>
      </c>
      <c r="H33" s="262">
        <v>1</v>
      </c>
      <c r="I33" s="262">
        <v>1</v>
      </c>
      <c r="J33" s="262">
        <v>1</v>
      </c>
      <c r="K33" s="242">
        <v>1</v>
      </c>
      <c r="L33" s="262">
        <v>1</v>
      </c>
      <c r="M33" s="262">
        <v>1</v>
      </c>
      <c r="N33" s="262">
        <v>1</v>
      </c>
      <c r="O33" s="262">
        <v>1</v>
      </c>
      <c r="P33" s="262">
        <v>1</v>
      </c>
      <c r="Q33" s="242">
        <v>1</v>
      </c>
      <c r="R33" s="262">
        <v>1</v>
      </c>
      <c r="S33" s="262">
        <v>1</v>
      </c>
      <c r="T33" s="121">
        <f>SUM(H33:S33)</f>
        <v>12</v>
      </c>
      <c r="U33" s="423">
        <f>+T34/T33</f>
        <v>1</v>
      </c>
    </row>
    <row r="34" spans="2:25" s="101" customFormat="1" ht="28.2" customHeight="1" thickBot="1">
      <c r="B34" s="162" t="s">
        <v>45</v>
      </c>
      <c r="C34" s="431" t="s">
        <v>385</v>
      </c>
      <c r="D34" s="431"/>
      <c r="E34" s="431"/>
      <c r="F34" s="431"/>
      <c r="G34" s="275" t="s">
        <v>168</v>
      </c>
      <c r="H34" s="212">
        <v>1</v>
      </c>
      <c r="I34" s="212">
        <v>1</v>
      </c>
      <c r="J34" s="212">
        <v>1</v>
      </c>
      <c r="K34" s="213">
        <v>1</v>
      </c>
      <c r="L34" s="212">
        <v>1</v>
      </c>
      <c r="M34" s="212">
        <v>1</v>
      </c>
      <c r="N34" s="212">
        <v>1</v>
      </c>
      <c r="O34" s="212">
        <v>1</v>
      </c>
      <c r="P34" s="212">
        <v>1</v>
      </c>
      <c r="Q34" s="213">
        <v>1</v>
      </c>
      <c r="R34" s="212">
        <v>1</v>
      </c>
      <c r="S34" s="212">
        <v>1</v>
      </c>
      <c r="T34" s="239">
        <f>SUM(H34:S34)</f>
        <v>12</v>
      </c>
      <c r="U34" s="424"/>
    </row>
    <row r="35" spans="2:25" s="58" customFormat="1" ht="34.200000000000003" customHeight="1" thickBot="1">
      <c r="B35" s="683" t="s">
        <v>145</v>
      </c>
      <c r="C35" s="684"/>
      <c r="D35" s="684"/>
      <c r="E35" s="684"/>
      <c r="F35" s="684"/>
      <c r="G35" s="684"/>
      <c r="H35" s="684"/>
      <c r="I35" s="684"/>
      <c r="J35" s="684"/>
      <c r="K35" s="684"/>
      <c r="L35" s="684"/>
      <c r="M35" s="684"/>
      <c r="N35" s="684"/>
      <c r="O35" s="684"/>
      <c r="P35" s="684"/>
      <c r="Q35" s="684"/>
      <c r="R35" s="684"/>
      <c r="S35" s="684"/>
      <c r="T35" s="684"/>
      <c r="U35" s="684"/>
      <c r="V35" s="405"/>
    </row>
    <row r="36" spans="2:25" s="58" customFormat="1" ht="34.950000000000003" customHeight="1" thickBot="1">
      <c r="B36" s="403" t="s">
        <v>424</v>
      </c>
      <c r="C36" s="404"/>
      <c r="D36" s="404"/>
      <c r="E36" s="404"/>
      <c r="F36" s="404"/>
      <c r="G36" s="404"/>
      <c r="H36" s="404"/>
      <c r="I36" s="404"/>
      <c r="J36" s="404"/>
      <c r="K36" s="404"/>
      <c r="L36" s="404"/>
      <c r="M36" s="404"/>
      <c r="N36" s="404"/>
      <c r="O36" s="404"/>
      <c r="P36" s="404"/>
      <c r="Q36" s="404"/>
      <c r="R36" s="404"/>
      <c r="S36" s="404"/>
      <c r="T36" s="404"/>
      <c r="U36" s="404"/>
      <c r="V36" s="405"/>
    </row>
    <row r="37" spans="2:25" s="58" customFormat="1" ht="52.2" customHeight="1" thickBot="1">
      <c r="B37" s="610" t="s">
        <v>144</v>
      </c>
      <c r="C37" s="772" t="s">
        <v>142</v>
      </c>
      <c r="D37" s="773"/>
      <c r="E37" s="773"/>
      <c r="F37" s="170" t="s">
        <v>532</v>
      </c>
      <c r="G37" s="170" t="s">
        <v>266</v>
      </c>
      <c r="H37" s="170" t="s">
        <v>115</v>
      </c>
      <c r="I37" s="241" t="s">
        <v>103</v>
      </c>
      <c r="J37" s="241" t="s">
        <v>104</v>
      </c>
      <c r="K37" s="241" t="s">
        <v>105</v>
      </c>
      <c r="L37" s="241" t="s">
        <v>106</v>
      </c>
      <c r="M37" s="241" t="s">
        <v>107</v>
      </c>
      <c r="N37" s="241" t="s">
        <v>108</v>
      </c>
      <c r="O37" s="241" t="s">
        <v>109</v>
      </c>
      <c r="P37" s="241" t="s">
        <v>110</v>
      </c>
      <c r="Q37" s="241" t="s">
        <v>111</v>
      </c>
      <c r="R37" s="241" t="s">
        <v>112</v>
      </c>
      <c r="S37" s="241" t="s">
        <v>113</v>
      </c>
      <c r="T37" s="241" t="s">
        <v>114</v>
      </c>
      <c r="U37" s="241" t="s">
        <v>42</v>
      </c>
      <c r="V37" s="171" t="s">
        <v>265</v>
      </c>
    </row>
    <row r="38" spans="2:25" s="58" customFormat="1" ht="60.6" customHeight="1">
      <c r="B38" s="611"/>
      <c r="C38" s="615" t="s">
        <v>196</v>
      </c>
      <c r="D38" s="392"/>
      <c r="E38" s="392"/>
      <c r="F38" s="391">
        <v>360</v>
      </c>
      <c r="G38" s="711" t="s">
        <v>168</v>
      </c>
      <c r="H38" s="392">
        <v>1200</v>
      </c>
      <c r="I38" s="369">
        <v>1</v>
      </c>
      <c r="J38" s="369">
        <v>1</v>
      </c>
      <c r="K38" s="369">
        <v>1</v>
      </c>
      <c r="L38" s="368">
        <v>1</v>
      </c>
      <c r="M38" s="369">
        <v>1</v>
      </c>
      <c r="N38" s="369">
        <v>1</v>
      </c>
      <c r="O38" s="369">
        <v>1</v>
      </c>
      <c r="P38" s="369">
        <v>1</v>
      </c>
      <c r="Q38" s="369">
        <v>1</v>
      </c>
      <c r="R38" s="369">
        <v>1</v>
      </c>
      <c r="S38" s="369">
        <v>1</v>
      </c>
      <c r="T38" s="369">
        <v>1</v>
      </c>
      <c r="U38" s="197">
        <f>SUM(I38:T38)</f>
        <v>12</v>
      </c>
      <c r="V38" s="714" t="s">
        <v>982</v>
      </c>
    </row>
    <row r="39" spans="2:25" s="58" customFormat="1" ht="60.6" customHeight="1" thickBot="1">
      <c r="B39" s="612"/>
      <c r="C39" s="616"/>
      <c r="D39" s="428"/>
      <c r="E39" s="428"/>
      <c r="F39" s="399"/>
      <c r="G39" s="728"/>
      <c r="H39" s="428"/>
      <c r="I39" s="156">
        <v>16356.84</v>
      </c>
      <c r="J39" s="156">
        <v>16356.84</v>
      </c>
      <c r="K39" s="156">
        <v>16356.84</v>
      </c>
      <c r="L39" s="156">
        <v>16356.84</v>
      </c>
      <c r="M39" s="156">
        <v>16356.84</v>
      </c>
      <c r="N39" s="156">
        <v>16356.84</v>
      </c>
      <c r="O39" s="156">
        <v>16356.84</v>
      </c>
      <c r="P39" s="156">
        <v>16356.84</v>
      </c>
      <c r="Q39" s="156">
        <v>16356.84</v>
      </c>
      <c r="R39" s="156">
        <v>16356.84</v>
      </c>
      <c r="S39" s="156">
        <v>16356.84</v>
      </c>
      <c r="T39" s="156">
        <v>16356.92</v>
      </c>
      <c r="U39" s="167">
        <f t="shared" ref="U39" si="0">SUM(I39:T39)</f>
        <v>196282.16</v>
      </c>
      <c r="V39" s="785"/>
      <c r="W39" s="252">
        <v>124282.16</v>
      </c>
      <c r="X39" s="117">
        <f>W39/U38</f>
        <v>10356.846666666666</v>
      </c>
      <c r="Y39" s="253">
        <f>U39-W39</f>
        <v>72000</v>
      </c>
    </row>
    <row r="40" spans="2:25" s="58" customFormat="1" ht="33.6" customHeight="1">
      <c r="B40" s="85"/>
      <c r="C40" s="56"/>
      <c r="D40" s="56"/>
      <c r="E40" s="56"/>
      <c r="F40" s="56"/>
      <c r="G40" s="56"/>
      <c r="H40" s="56"/>
      <c r="I40" s="56"/>
      <c r="J40" s="56"/>
      <c r="K40" s="56"/>
      <c r="L40" s="56"/>
      <c r="M40" s="56"/>
      <c r="N40" s="56"/>
      <c r="O40" s="56"/>
      <c r="P40" s="56"/>
      <c r="Q40" s="56"/>
      <c r="R40" s="609" t="s">
        <v>116</v>
      </c>
      <c r="S40" s="609"/>
      <c r="T40" s="609"/>
      <c r="U40" s="187">
        <f>U39</f>
        <v>196282.16</v>
      </c>
      <c r="V40" s="56"/>
    </row>
    <row r="41" spans="2:25" s="58" customFormat="1" ht="18" thickBot="1">
      <c r="B41" s="98"/>
      <c r="C41" s="94"/>
      <c r="D41" s="94"/>
      <c r="E41" s="94"/>
      <c r="F41" s="94"/>
      <c r="G41" s="94"/>
      <c r="H41" s="94"/>
      <c r="I41" s="94"/>
      <c r="J41" s="94"/>
      <c r="K41" s="94"/>
      <c r="L41" s="94"/>
      <c r="M41" s="94"/>
      <c r="N41" s="94"/>
      <c r="O41" s="94"/>
      <c r="P41" s="94"/>
      <c r="Q41" s="94"/>
      <c r="R41" s="56"/>
      <c r="S41" s="56"/>
      <c r="T41" s="56"/>
      <c r="U41" s="56"/>
      <c r="V41" s="56"/>
      <c r="W41" s="69"/>
      <c r="X41" s="59"/>
    </row>
    <row r="42" spans="2:25" s="58" customFormat="1" ht="34.200000000000003" customHeight="1" thickBot="1">
      <c r="B42" s="403" t="s">
        <v>145</v>
      </c>
      <c r="C42" s="404"/>
      <c r="D42" s="404"/>
      <c r="E42" s="404"/>
      <c r="F42" s="404"/>
      <c r="G42" s="404"/>
      <c r="H42" s="404"/>
      <c r="I42" s="404"/>
      <c r="J42" s="404"/>
      <c r="K42" s="404"/>
      <c r="L42" s="404"/>
      <c r="M42" s="404"/>
      <c r="N42" s="404"/>
      <c r="O42" s="404"/>
      <c r="P42" s="404"/>
      <c r="Q42" s="404"/>
      <c r="R42" s="404"/>
      <c r="S42" s="404"/>
      <c r="T42" s="404"/>
      <c r="U42" s="404"/>
      <c r="V42" s="405"/>
    </row>
    <row r="43" spans="2:25" s="58" customFormat="1" ht="34.950000000000003" customHeight="1" thickBot="1">
      <c r="B43" s="403" t="s">
        <v>998</v>
      </c>
      <c r="C43" s="404"/>
      <c r="D43" s="404"/>
      <c r="E43" s="404"/>
      <c r="F43" s="404"/>
      <c r="G43" s="404"/>
      <c r="H43" s="404"/>
      <c r="I43" s="404"/>
      <c r="J43" s="404"/>
      <c r="K43" s="404"/>
      <c r="L43" s="404"/>
      <c r="M43" s="404"/>
      <c r="N43" s="404"/>
      <c r="O43" s="404"/>
      <c r="P43" s="404"/>
      <c r="Q43" s="404"/>
      <c r="R43" s="404"/>
      <c r="S43" s="404"/>
      <c r="T43" s="404"/>
      <c r="U43" s="404"/>
      <c r="V43" s="405"/>
    </row>
    <row r="44" spans="2:25" s="58" customFormat="1" ht="48" customHeight="1" thickBot="1">
      <c r="B44" s="610" t="s">
        <v>144</v>
      </c>
      <c r="C44" s="772" t="s">
        <v>142</v>
      </c>
      <c r="D44" s="773"/>
      <c r="E44" s="773"/>
      <c r="F44" s="170" t="s">
        <v>425</v>
      </c>
      <c r="G44" s="170" t="s">
        <v>266</v>
      </c>
      <c r="H44" s="170" t="s">
        <v>115</v>
      </c>
      <c r="I44" s="241" t="s">
        <v>103</v>
      </c>
      <c r="J44" s="241" t="s">
        <v>104</v>
      </c>
      <c r="K44" s="241" t="s">
        <v>105</v>
      </c>
      <c r="L44" s="241" t="s">
        <v>106</v>
      </c>
      <c r="M44" s="241" t="s">
        <v>107</v>
      </c>
      <c r="N44" s="241" t="s">
        <v>108</v>
      </c>
      <c r="O44" s="241" t="s">
        <v>109</v>
      </c>
      <c r="P44" s="241" t="s">
        <v>110</v>
      </c>
      <c r="Q44" s="241" t="s">
        <v>111</v>
      </c>
      <c r="R44" s="241" t="s">
        <v>112</v>
      </c>
      <c r="S44" s="241" t="s">
        <v>113</v>
      </c>
      <c r="T44" s="241" t="s">
        <v>114</v>
      </c>
      <c r="U44" s="241" t="s">
        <v>42</v>
      </c>
      <c r="V44" s="171" t="s">
        <v>265</v>
      </c>
    </row>
    <row r="45" spans="2:25" s="58" customFormat="1" ht="60.6" customHeight="1">
      <c r="B45" s="611"/>
      <c r="C45" s="615" t="s">
        <v>824</v>
      </c>
      <c r="D45" s="392"/>
      <c r="E45" s="392"/>
      <c r="F45" s="391">
        <v>360</v>
      </c>
      <c r="G45" s="711" t="s">
        <v>168</v>
      </c>
      <c r="H45" s="825">
        <v>1200</v>
      </c>
      <c r="I45" s="369">
        <v>1</v>
      </c>
      <c r="J45" s="369">
        <v>1</v>
      </c>
      <c r="K45" s="369">
        <v>1</v>
      </c>
      <c r="L45" s="368">
        <v>1</v>
      </c>
      <c r="M45" s="369">
        <v>1</v>
      </c>
      <c r="N45" s="369">
        <v>1</v>
      </c>
      <c r="O45" s="369">
        <v>1</v>
      </c>
      <c r="P45" s="369">
        <v>1</v>
      </c>
      <c r="Q45" s="369">
        <v>1</v>
      </c>
      <c r="R45" s="368">
        <v>1</v>
      </c>
      <c r="S45" s="369">
        <v>1</v>
      </c>
      <c r="T45" s="369">
        <v>1</v>
      </c>
      <c r="U45" s="197">
        <f>SUM(I45:T45)</f>
        <v>12</v>
      </c>
      <c r="V45" s="714" t="s">
        <v>982</v>
      </c>
    </row>
    <row r="46" spans="2:25" s="58" customFormat="1" ht="60.6" customHeight="1" thickBot="1">
      <c r="B46" s="612"/>
      <c r="C46" s="616"/>
      <c r="D46" s="428"/>
      <c r="E46" s="428"/>
      <c r="F46" s="399"/>
      <c r="G46" s="728"/>
      <c r="H46" s="428"/>
      <c r="I46" s="156">
        <v>22273.51</v>
      </c>
      <c r="J46" s="156">
        <v>22273.51</v>
      </c>
      <c r="K46" s="156">
        <v>22273.51</v>
      </c>
      <c r="L46" s="156">
        <v>22273.51</v>
      </c>
      <c r="M46" s="156">
        <v>22273.51</v>
      </c>
      <c r="N46" s="156">
        <v>22273.51</v>
      </c>
      <c r="O46" s="156">
        <v>22273.51</v>
      </c>
      <c r="P46" s="156">
        <v>22273.51</v>
      </c>
      <c r="Q46" s="156">
        <v>22273.51</v>
      </c>
      <c r="R46" s="156">
        <v>22273.51</v>
      </c>
      <c r="S46" s="156">
        <v>22273.51</v>
      </c>
      <c r="T46" s="156">
        <v>22273.55</v>
      </c>
      <c r="U46" s="167">
        <f t="shared" ref="U46" si="1">SUM(I46:T46)</f>
        <v>267282.16000000003</v>
      </c>
      <c r="V46" s="785"/>
      <c r="W46" s="252">
        <v>124282.16</v>
      </c>
      <c r="X46" s="117">
        <f>W46/U45</f>
        <v>10356.846666666666</v>
      </c>
      <c r="Y46" s="253">
        <f>U46-W46</f>
        <v>143000.00000000003</v>
      </c>
    </row>
    <row r="47" spans="2:25" s="58" customFormat="1" ht="33.6" customHeight="1">
      <c r="B47" s="85"/>
      <c r="C47" s="56"/>
      <c r="D47" s="56"/>
      <c r="E47" s="56"/>
      <c r="F47" s="56"/>
      <c r="G47" s="56"/>
      <c r="H47" s="56"/>
      <c r="I47" s="56"/>
      <c r="J47" s="56"/>
      <c r="K47" s="56"/>
      <c r="L47" s="56"/>
      <c r="M47" s="56"/>
      <c r="N47" s="56"/>
      <c r="O47" s="56"/>
      <c r="P47" s="56"/>
      <c r="Q47" s="56"/>
      <c r="R47" s="609" t="s">
        <v>116</v>
      </c>
      <c r="S47" s="609"/>
      <c r="T47" s="609"/>
      <c r="U47" s="187">
        <f>U46</f>
        <v>267282.16000000003</v>
      </c>
      <c r="V47" s="56"/>
    </row>
    <row r="48" spans="2:25" ht="13.5" customHeight="1"/>
    <row r="49" ht="10.5" customHeight="1"/>
    <row r="52" ht="11.25" customHeight="1"/>
    <row r="54" ht="9.75" customHeight="1"/>
    <row r="56" ht="16.5" customHeight="1"/>
  </sheetData>
  <mergeCells count="103">
    <mergeCell ref="R47:T47"/>
    <mergeCell ref="B42:V42"/>
    <mergeCell ref="B43:V43"/>
    <mergeCell ref="B44:B46"/>
    <mergeCell ref="C44:E44"/>
    <mergeCell ref="C45:E46"/>
    <mergeCell ref="F45:F46"/>
    <mergeCell ref="G45:G46"/>
    <mergeCell ref="H45:H46"/>
    <mergeCell ref="V45:V46"/>
    <mergeCell ref="R40:T40"/>
    <mergeCell ref="B8:U8"/>
    <mergeCell ref="B9:C9"/>
    <mergeCell ref="D9:E9"/>
    <mergeCell ref="F9:G9"/>
    <mergeCell ref="H9:M9"/>
    <mergeCell ref="N9:P9"/>
    <mergeCell ref="Q9:U9"/>
    <mergeCell ref="B15:U15"/>
    <mergeCell ref="C16:D16"/>
    <mergeCell ref="E16:F16"/>
    <mergeCell ref="G16:H16"/>
    <mergeCell ref="I16:K16"/>
    <mergeCell ref="G21:H21"/>
    <mergeCell ref="I21:K21"/>
    <mergeCell ref="U27:U28"/>
    <mergeCell ref="U24:U25"/>
    <mergeCell ref="C23:F23"/>
    <mergeCell ref="C24:F24"/>
    <mergeCell ref="C25:F25"/>
    <mergeCell ref="C26:F26"/>
    <mergeCell ref="C27:F27"/>
    <mergeCell ref="C28:F28"/>
    <mergeCell ref="C29:F29"/>
    <mergeCell ref="V38:V39"/>
    <mergeCell ref="U30:U31"/>
    <mergeCell ref="C38:E39"/>
    <mergeCell ref="F38:F39"/>
    <mergeCell ref="H38:H39"/>
    <mergeCell ref="B35:V35"/>
    <mergeCell ref="G38:G39"/>
    <mergeCell ref="B36:V36"/>
    <mergeCell ref="U33:U34"/>
    <mergeCell ref="B37:B39"/>
    <mergeCell ref="C37:E37"/>
    <mergeCell ref="C32:F32"/>
    <mergeCell ref="C33:F33"/>
    <mergeCell ref="C34:F34"/>
    <mergeCell ref="C30:F30"/>
    <mergeCell ref="C31:F31"/>
    <mergeCell ref="R17:T18"/>
    <mergeCell ref="U17:U18"/>
    <mergeCell ref="B19:B20"/>
    <mergeCell ref="C19:D20"/>
    <mergeCell ref="E19:F20"/>
    <mergeCell ref="G19:H20"/>
    <mergeCell ref="I19:K20"/>
    <mergeCell ref="L19:N20"/>
    <mergeCell ref="O19:Q20"/>
    <mergeCell ref="B17:B18"/>
    <mergeCell ref="C17:D18"/>
    <mergeCell ref="E17:F18"/>
    <mergeCell ref="G17:H18"/>
    <mergeCell ref="I17:K18"/>
    <mergeCell ref="L17:N18"/>
    <mergeCell ref="R19:T20"/>
    <mergeCell ref="U19:U20"/>
    <mergeCell ref="O17:Q18"/>
    <mergeCell ref="C1:T1"/>
    <mergeCell ref="D3:S3"/>
    <mergeCell ref="B5:D5"/>
    <mergeCell ref="B6:D6"/>
    <mergeCell ref="B7:D7"/>
    <mergeCell ref="R5:U5"/>
    <mergeCell ref="E5:Q5"/>
    <mergeCell ref="K6:U6"/>
    <mergeCell ref="C2:T2"/>
    <mergeCell ref="E6:J6"/>
    <mergeCell ref="E7:G7"/>
    <mergeCell ref="H7:K7"/>
    <mergeCell ref="L7:O7"/>
    <mergeCell ref="P7:U7"/>
    <mergeCell ref="L16:N16"/>
    <mergeCell ref="O16:Q16"/>
    <mergeCell ref="R16:T16"/>
    <mergeCell ref="B10:U10"/>
    <mergeCell ref="B11:U11"/>
    <mergeCell ref="B12:U12"/>
    <mergeCell ref="B13:U13"/>
    <mergeCell ref="B14:D14"/>
    <mergeCell ref="E14:U14"/>
    <mergeCell ref="C21:D21"/>
    <mergeCell ref="E21:F21"/>
    <mergeCell ref="C22:D22"/>
    <mergeCell ref="E22:F22"/>
    <mergeCell ref="G22:H22"/>
    <mergeCell ref="I22:K22"/>
    <mergeCell ref="L22:N22"/>
    <mergeCell ref="O22:Q22"/>
    <mergeCell ref="R22:T22"/>
    <mergeCell ref="L21:N21"/>
    <mergeCell ref="O21:Q21"/>
    <mergeCell ref="R21:T21"/>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2" min="1" max="21" man="1"/>
    <brk id="34" min="1" max="21" man="1"/>
  </rowBreaks>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59999389629810485"/>
  </sheetPr>
  <dimension ref="A1:Z66"/>
  <sheetViews>
    <sheetView view="pageBreakPreview" topLeftCell="G1" zoomScale="70" zoomScaleNormal="100" zoomScaleSheetLayoutView="70" workbookViewId="0">
      <selection activeCell="N25" sqref="N25"/>
    </sheetView>
  </sheetViews>
  <sheetFormatPr baseColWidth="10" defaultColWidth="11.44140625" defaultRowHeight="13.8"/>
  <cols>
    <col min="1" max="1" width="1.88671875" style="50" hidden="1" customWidth="1"/>
    <col min="2" max="2" width="17.33203125" style="75" customWidth="1"/>
    <col min="3" max="3" width="21.88671875" style="50" customWidth="1"/>
    <col min="4" max="4" width="28.5546875" style="50" customWidth="1"/>
    <col min="5" max="5" width="16.5546875" style="50" customWidth="1"/>
    <col min="6" max="6" width="23.33203125" style="50" customWidth="1"/>
    <col min="7" max="7" width="22" style="75" customWidth="1"/>
    <col min="8" max="8" width="22.88671875" style="80" customWidth="1"/>
    <col min="9" max="20" width="16.33203125" style="50" customWidth="1"/>
    <col min="21" max="21" width="23" style="50" customWidth="1"/>
    <col min="22" max="22" width="22.109375" style="50" customWidth="1"/>
    <col min="23" max="23" width="16.33203125" style="79" customWidth="1"/>
    <col min="24" max="25" width="18" style="50" customWidth="1"/>
    <col min="26" max="26" width="19" style="50" customWidth="1"/>
    <col min="27" max="27" width="32.88671875" style="50" customWidth="1"/>
    <col min="28" max="16384" width="11.44140625" style="50"/>
  </cols>
  <sheetData>
    <row r="1" spans="2:25" ht="46.95" customHeight="1">
      <c r="B1" s="71"/>
      <c r="C1" s="445" t="s">
        <v>1002</v>
      </c>
      <c r="D1" s="445"/>
      <c r="E1" s="445"/>
      <c r="F1" s="445"/>
      <c r="G1" s="445"/>
      <c r="H1" s="445"/>
      <c r="I1" s="445"/>
      <c r="J1" s="445"/>
      <c r="K1" s="445"/>
      <c r="L1" s="445"/>
      <c r="M1" s="445"/>
      <c r="N1" s="445"/>
      <c r="O1" s="445"/>
      <c r="P1" s="445"/>
      <c r="Q1" s="445"/>
      <c r="R1" s="445"/>
      <c r="S1" s="445"/>
      <c r="T1" s="445"/>
      <c r="U1" s="49"/>
      <c r="V1" s="84"/>
      <c r="W1" s="51"/>
    </row>
    <row r="2" spans="2:25" ht="45.6" customHeight="1" thickBot="1">
      <c r="B2" s="71"/>
      <c r="C2" s="468" t="s">
        <v>1164</v>
      </c>
      <c r="D2" s="468"/>
      <c r="E2" s="468"/>
      <c r="F2" s="468"/>
      <c r="G2" s="468"/>
      <c r="H2" s="468"/>
      <c r="I2" s="468"/>
      <c r="J2" s="468"/>
      <c r="K2" s="468"/>
      <c r="L2" s="468"/>
      <c r="M2" s="468"/>
      <c r="N2" s="468"/>
      <c r="O2" s="468"/>
      <c r="P2" s="468"/>
      <c r="Q2" s="468"/>
      <c r="R2" s="468"/>
      <c r="S2" s="468"/>
      <c r="T2" s="468"/>
      <c r="U2" s="49"/>
      <c r="V2" s="84"/>
      <c r="W2" s="51"/>
    </row>
    <row r="3" spans="2:25" ht="38.4" customHeight="1" thickBot="1">
      <c r="B3" s="73"/>
      <c r="C3" s="53"/>
      <c r="D3" s="828" t="s">
        <v>133</v>
      </c>
      <c r="E3" s="829"/>
      <c r="F3" s="829"/>
      <c r="G3" s="829"/>
      <c r="H3" s="829"/>
      <c r="I3" s="829"/>
      <c r="J3" s="829"/>
      <c r="K3" s="829"/>
      <c r="L3" s="829"/>
      <c r="M3" s="829"/>
      <c r="N3" s="829"/>
      <c r="O3" s="829"/>
      <c r="P3" s="829"/>
      <c r="Q3" s="829"/>
      <c r="R3" s="829"/>
      <c r="S3" s="830"/>
      <c r="T3" s="53"/>
      <c r="U3" s="53"/>
    </row>
    <row r="4" spans="2:25" ht="22.2" customHeight="1" thickBot="1">
      <c r="B4" s="73"/>
      <c r="C4" s="53"/>
      <c r="D4" s="134"/>
      <c r="E4" s="134"/>
      <c r="F4" s="134"/>
      <c r="G4" s="134"/>
      <c r="H4" s="134"/>
      <c r="I4" s="134"/>
      <c r="J4" s="134"/>
      <c r="K4" s="134"/>
      <c r="L4" s="134"/>
      <c r="M4" s="134"/>
      <c r="N4" s="134"/>
      <c r="O4" s="134"/>
      <c r="P4" s="134"/>
      <c r="Q4" s="134"/>
      <c r="R4" s="134"/>
      <c r="S4" s="134"/>
      <c r="T4" s="53"/>
      <c r="U4" s="53"/>
      <c r="W4" s="137"/>
    </row>
    <row r="5" spans="2:25" s="56" customFormat="1" ht="33.6" customHeight="1">
      <c r="B5" s="643" t="s">
        <v>134</v>
      </c>
      <c r="C5" s="644"/>
      <c r="D5" s="831"/>
      <c r="E5" s="838" t="s">
        <v>831</v>
      </c>
      <c r="F5" s="839"/>
      <c r="G5" s="839"/>
      <c r="H5" s="839"/>
      <c r="I5" s="839"/>
      <c r="J5" s="839"/>
      <c r="K5" s="839"/>
      <c r="L5" s="839"/>
      <c r="M5" s="839"/>
      <c r="N5" s="839"/>
      <c r="O5" s="839"/>
      <c r="P5" s="839"/>
      <c r="Q5" s="840"/>
      <c r="R5" s="835" t="s">
        <v>1001</v>
      </c>
      <c r="S5" s="836"/>
      <c r="T5" s="836"/>
      <c r="U5" s="837"/>
      <c r="W5" s="57"/>
    </row>
    <row r="6" spans="2:25" s="56" customFormat="1" ht="33.6" customHeight="1">
      <c r="B6" s="832" t="s">
        <v>135</v>
      </c>
      <c r="C6" s="833"/>
      <c r="D6" s="834"/>
      <c r="E6" s="841" t="s">
        <v>496</v>
      </c>
      <c r="F6" s="842"/>
      <c r="G6" s="842"/>
      <c r="H6" s="842"/>
      <c r="I6" s="842"/>
      <c r="J6" s="842"/>
      <c r="K6" s="843"/>
      <c r="L6" s="691" t="s">
        <v>313</v>
      </c>
      <c r="M6" s="692"/>
      <c r="N6" s="692"/>
      <c r="O6" s="692"/>
      <c r="P6" s="692"/>
      <c r="Q6" s="692"/>
      <c r="R6" s="692"/>
      <c r="S6" s="692"/>
      <c r="T6" s="692"/>
      <c r="U6" s="693"/>
      <c r="W6" s="57"/>
    </row>
    <row r="7" spans="2:25" s="56" customFormat="1" ht="34.950000000000003" customHeight="1" thickBot="1">
      <c r="B7" s="483" t="s">
        <v>962</v>
      </c>
      <c r="C7" s="484"/>
      <c r="D7" s="484"/>
      <c r="E7" s="489">
        <f>U52</f>
        <v>1197153.48</v>
      </c>
      <c r="F7" s="490"/>
      <c r="G7" s="491"/>
      <c r="H7" s="488" t="s">
        <v>991</v>
      </c>
      <c r="I7" s="488"/>
      <c r="J7" s="488"/>
      <c r="K7" s="488"/>
      <c r="L7" s="489">
        <f>U61</f>
        <v>1202694.48</v>
      </c>
      <c r="M7" s="490"/>
      <c r="N7" s="490"/>
      <c r="O7" s="490"/>
      <c r="P7" s="486"/>
      <c r="Q7" s="486"/>
      <c r="R7" s="486"/>
      <c r="S7" s="486"/>
      <c r="T7" s="486"/>
      <c r="U7" s="487"/>
      <c r="W7" s="85"/>
      <c r="X7" s="122"/>
      <c r="Y7" s="85"/>
    </row>
    <row r="8" spans="2:25" s="58" customFormat="1" ht="37.200000000000003" customHeight="1" thickBot="1">
      <c r="B8" s="844" t="s">
        <v>137</v>
      </c>
      <c r="C8" s="845"/>
      <c r="D8" s="845"/>
      <c r="E8" s="845"/>
      <c r="F8" s="845"/>
      <c r="G8" s="845"/>
      <c r="H8" s="845"/>
      <c r="I8" s="845"/>
      <c r="J8" s="845"/>
      <c r="K8" s="845"/>
      <c r="L8" s="845"/>
      <c r="M8" s="845"/>
      <c r="N8" s="845"/>
      <c r="O8" s="845"/>
      <c r="P8" s="845"/>
      <c r="Q8" s="845"/>
      <c r="R8" s="845"/>
      <c r="S8" s="845"/>
      <c r="T8" s="845"/>
      <c r="U8" s="846"/>
      <c r="V8" s="110"/>
      <c r="W8" s="59"/>
    </row>
    <row r="9" spans="2:25" s="58" customFormat="1" ht="37.200000000000003" customHeight="1" thickBot="1">
      <c r="B9" s="847" t="s">
        <v>138</v>
      </c>
      <c r="C9" s="848"/>
      <c r="D9" s="849" t="s">
        <v>123</v>
      </c>
      <c r="E9" s="850"/>
      <c r="F9" s="851" t="s">
        <v>139</v>
      </c>
      <c r="G9" s="848"/>
      <c r="H9" s="849" t="s">
        <v>197</v>
      </c>
      <c r="I9" s="852"/>
      <c r="J9" s="852"/>
      <c r="K9" s="852"/>
      <c r="L9" s="852"/>
      <c r="M9" s="850"/>
      <c r="N9" s="851" t="s">
        <v>140</v>
      </c>
      <c r="O9" s="853"/>
      <c r="P9" s="848"/>
      <c r="Q9" s="849" t="s">
        <v>198</v>
      </c>
      <c r="R9" s="852"/>
      <c r="S9" s="852"/>
      <c r="T9" s="852"/>
      <c r="U9" s="854"/>
      <c r="V9" s="110"/>
      <c r="W9" s="59"/>
    </row>
    <row r="10" spans="2:25" s="58" customFormat="1" ht="40.950000000000003" customHeight="1" thickBot="1">
      <c r="B10" s="500" t="s">
        <v>141</v>
      </c>
      <c r="C10" s="501"/>
      <c r="D10" s="501"/>
      <c r="E10" s="501"/>
      <c r="F10" s="501"/>
      <c r="G10" s="501"/>
      <c r="H10" s="501"/>
      <c r="I10" s="501"/>
      <c r="J10" s="501"/>
      <c r="K10" s="501"/>
      <c r="L10" s="501"/>
      <c r="M10" s="501"/>
      <c r="N10" s="501"/>
      <c r="O10" s="501"/>
      <c r="P10" s="501"/>
      <c r="Q10" s="501"/>
      <c r="R10" s="501"/>
      <c r="S10" s="501"/>
      <c r="T10" s="501"/>
      <c r="U10" s="502"/>
      <c r="V10" s="110"/>
      <c r="W10" s="59"/>
    </row>
    <row r="11" spans="2:25" s="58" customFormat="1" ht="81.599999999999994" customHeight="1" thickBot="1">
      <c r="B11" s="861" t="s">
        <v>959</v>
      </c>
      <c r="C11" s="862"/>
      <c r="D11" s="862"/>
      <c r="E11" s="862"/>
      <c r="F11" s="862"/>
      <c r="G11" s="862"/>
      <c r="H11" s="862"/>
      <c r="I11" s="862"/>
      <c r="J11" s="862"/>
      <c r="K11" s="862"/>
      <c r="L11" s="862"/>
      <c r="M11" s="862"/>
      <c r="N11" s="862"/>
      <c r="O11" s="862"/>
      <c r="P11" s="862"/>
      <c r="Q11" s="862"/>
      <c r="R11" s="862"/>
      <c r="S11" s="862"/>
      <c r="T11" s="862"/>
      <c r="U11" s="863"/>
      <c r="V11" s="110"/>
      <c r="W11" s="59"/>
    </row>
    <row r="12" spans="2:25" s="58" customFormat="1" ht="31.95"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c r="W12" s="59"/>
    </row>
    <row r="13" spans="2:25" s="58" customFormat="1" ht="57" customHeight="1" thickBot="1">
      <c r="B13" s="861" t="s">
        <v>832</v>
      </c>
      <c r="C13" s="862"/>
      <c r="D13" s="862"/>
      <c r="E13" s="862"/>
      <c r="F13" s="862"/>
      <c r="G13" s="862"/>
      <c r="H13" s="862"/>
      <c r="I13" s="862"/>
      <c r="J13" s="862"/>
      <c r="K13" s="862"/>
      <c r="L13" s="862"/>
      <c r="M13" s="862"/>
      <c r="N13" s="862"/>
      <c r="O13" s="862"/>
      <c r="P13" s="862"/>
      <c r="Q13" s="862"/>
      <c r="R13" s="862"/>
      <c r="S13" s="862"/>
      <c r="T13" s="862"/>
      <c r="U13" s="863"/>
      <c r="V13" s="56"/>
      <c r="W13" s="59"/>
    </row>
    <row r="14" spans="2:25" s="58" customFormat="1" ht="36.6" customHeight="1" thickBot="1">
      <c r="B14" s="864" t="s">
        <v>833</v>
      </c>
      <c r="C14" s="865"/>
      <c r="D14" s="866"/>
      <c r="E14" s="867" t="s">
        <v>834</v>
      </c>
      <c r="F14" s="868"/>
      <c r="G14" s="868"/>
      <c r="H14" s="868"/>
      <c r="I14" s="868"/>
      <c r="J14" s="868"/>
      <c r="K14" s="868"/>
      <c r="L14" s="868"/>
      <c r="M14" s="868"/>
      <c r="N14" s="868"/>
      <c r="O14" s="868"/>
      <c r="P14" s="868"/>
      <c r="Q14" s="868"/>
      <c r="R14" s="868"/>
      <c r="S14" s="868"/>
      <c r="T14" s="868"/>
      <c r="U14" s="869"/>
      <c r="V14" s="56"/>
      <c r="W14" s="59"/>
    </row>
    <row r="15" spans="2:25" s="58" customFormat="1" ht="36.6" customHeight="1" thickBot="1">
      <c r="B15" s="855" t="s">
        <v>436</v>
      </c>
      <c r="C15" s="856"/>
      <c r="D15" s="856"/>
      <c r="E15" s="856"/>
      <c r="F15" s="856"/>
      <c r="G15" s="856"/>
      <c r="H15" s="856"/>
      <c r="I15" s="856"/>
      <c r="J15" s="856"/>
      <c r="K15" s="856"/>
      <c r="L15" s="856"/>
      <c r="M15" s="856"/>
      <c r="N15" s="856"/>
      <c r="O15" s="856"/>
      <c r="P15" s="856"/>
      <c r="Q15" s="856"/>
      <c r="R15" s="856"/>
      <c r="S15" s="856"/>
      <c r="T15" s="856"/>
      <c r="U15" s="857"/>
      <c r="V15" s="56"/>
      <c r="W15" s="59"/>
    </row>
    <row r="16" spans="2:25" s="58" customFormat="1" ht="58.2" customHeight="1">
      <c r="B16" s="198" t="s">
        <v>88</v>
      </c>
      <c r="C16" s="858" t="s">
        <v>91</v>
      </c>
      <c r="D16" s="859"/>
      <c r="E16" s="858" t="s">
        <v>92</v>
      </c>
      <c r="F16" s="859"/>
      <c r="G16" s="858" t="s">
        <v>151</v>
      </c>
      <c r="H16" s="859"/>
      <c r="I16" s="858" t="s">
        <v>427</v>
      </c>
      <c r="J16" s="860"/>
      <c r="K16" s="859"/>
      <c r="L16" s="858" t="s">
        <v>101</v>
      </c>
      <c r="M16" s="860"/>
      <c r="N16" s="859"/>
      <c r="O16" s="858" t="s">
        <v>93</v>
      </c>
      <c r="P16" s="860"/>
      <c r="Q16" s="859"/>
      <c r="R16" s="858" t="s">
        <v>428</v>
      </c>
      <c r="S16" s="860"/>
      <c r="T16" s="859"/>
      <c r="U16" s="199" t="s">
        <v>99</v>
      </c>
      <c r="V16" s="56"/>
      <c r="W16" s="59"/>
    </row>
    <row r="17" spans="2:23" s="58" customFormat="1" ht="51" customHeight="1">
      <c r="B17" s="826" t="s">
        <v>89</v>
      </c>
      <c r="C17" s="455" t="s">
        <v>835</v>
      </c>
      <c r="D17" s="456"/>
      <c r="E17" s="455" t="s">
        <v>460</v>
      </c>
      <c r="F17" s="456"/>
      <c r="G17" s="455" t="s">
        <v>95</v>
      </c>
      <c r="H17" s="456"/>
      <c r="I17" s="455" t="s">
        <v>838</v>
      </c>
      <c r="J17" s="464"/>
      <c r="K17" s="456"/>
      <c r="L17" s="455" t="s">
        <v>158</v>
      </c>
      <c r="M17" s="464"/>
      <c r="N17" s="456"/>
      <c r="O17" s="455" t="s">
        <v>94</v>
      </c>
      <c r="P17" s="464"/>
      <c r="Q17" s="456"/>
      <c r="R17" s="455" t="s">
        <v>325</v>
      </c>
      <c r="S17" s="464"/>
      <c r="T17" s="456"/>
      <c r="U17" s="870">
        <f>U26</f>
        <v>1</v>
      </c>
      <c r="V17" s="56"/>
      <c r="W17" s="59"/>
    </row>
    <row r="18" spans="2:23" s="58" customFormat="1" ht="63.6" customHeight="1">
      <c r="B18" s="872"/>
      <c r="C18" s="457"/>
      <c r="D18" s="458"/>
      <c r="E18" s="457"/>
      <c r="F18" s="458"/>
      <c r="G18" s="457"/>
      <c r="H18" s="458"/>
      <c r="I18" s="457"/>
      <c r="J18" s="465"/>
      <c r="K18" s="458"/>
      <c r="L18" s="457"/>
      <c r="M18" s="465"/>
      <c r="N18" s="458"/>
      <c r="O18" s="457"/>
      <c r="P18" s="465"/>
      <c r="Q18" s="458"/>
      <c r="R18" s="457"/>
      <c r="S18" s="465"/>
      <c r="T18" s="458"/>
      <c r="U18" s="871"/>
      <c r="V18" s="56"/>
      <c r="W18" s="59"/>
    </row>
    <row r="19" spans="2:23" s="58" customFormat="1" ht="36" customHeight="1">
      <c r="B19" s="826" t="s">
        <v>433</v>
      </c>
      <c r="C19" s="455" t="s">
        <v>458</v>
      </c>
      <c r="D19" s="456"/>
      <c r="E19" s="455" t="s">
        <v>461</v>
      </c>
      <c r="F19" s="456"/>
      <c r="G19" s="455" t="s">
        <v>96</v>
      </c>
      <c r="H19" s="456"/>
      <c r="I19" s="455" t="s">
        <v>839</v>
      </c>
      <c r="J19" s="464"/>
      <c r="K19" s="456"/>
      <c r="L19" s="455" t="s">
        <v>158</v>
      </c>
      <c r="M19" s="464"/>
      <c r="N19" s="456"/>
      <c r="O19" s="455" t="s">
        <v>94</v>
      </c>
      <c r="P19" s="464"/>
      <c r="Q19" s="456"/>
      <c r="R19" s="455" t="s">
        <v>844</v>
      </c>
      <c r="S19" s="464"/>
      <c r="T19" s="456"/>
      <c r="U19" s="870">
        <f>U29</f>
        <v>1</v>
      </c>
      <c r="V19" s="56"/>
      <c r="W19" s="59"/>
    </row>
    <row r="20" spans="2:23" s="58" customFormat="1" ht="48.6" customHeight="1">
      <c r="B20" s="872"/>
      <c r="C20" s="457"/>
      <c r="D20" s="458"/>
      <c r="E20" s="457"/>
      <c r="F20" s="458"/>
      <c r="G20" s="457"/>
      <c r="H20" s="458"/>
      <c r="I20" s="457"/>
      <c r="J20" s="465"/>
      <c r="K20" s="458"/>
      <c r="L20" s="457"/>
      <c r="M20" s="465"/>
      <c r="N20" s="458"/>
      <c r="O20" s="457"/>
      <c r="P20" s="465"/>
      <c r="Q20" s="458"/>
      <c r="R20" s="457"/>
      <c r="S20" s="465"/>
      <c r="T20" s="458"/>
      <c r="U20" s="871"/>
      <c r="V20" s="56"/>
      <c r="W20" s="59"/>
    </row>
    <row r="21" spans="2:23" s="58" customFormat="1" ht="72.599999999999994" customHeight="1">
      <c r="B21" s="205" t="s">
        <v>278</v>
      </c>
      <c r="C21" s="434" t="s">
        <v>459</v>
      </c>
      <c r="D21" s="435"/>
      <c r="E21" s="434" t="s">
        <v>462</v>
      </c>
      <c r="F21" s="435" t="s">
        <v>462</v>
      </c>
      <c r="G21" s="434" t="s">
        <v>96</v>
      </c>
      <c r="H21" s="435"/>
      <c r="I21" s="434" t="s">
        <v>840</v>
      </c>
      <c r="J21" s="440" t="s">
        <v>840</v>
      </c>
      <c r="K21" s="435" t="s">
        <v>840</v>
      </c>
      <c r="L21" s="434" t="s">
        <v>158</v>
      </c>
      <c r="M21" s="440"/>
      <c r="N21" s="435"/>
      <c r="O21" s="434" t="s">
        <v>94</v>
      </c>
      <c r="P21" s="440"/>
      <c r="Q21" s="435"/>
      <c r="R21" s="434" t="s">
        <v>844</v>
      </c>
      <c r="S21" s="440" t="s">
        <v>844</v>
      </c>
      <c r="T21" s="435" t="s">
        <v>844</v>
      </c>
      <c r="U21" s="168">
        <v>1</v>
      </c>
      <c r="V21" s="56"/>
      <c r="W21" s="59"/>
    </row>
    <row r="22" spans="2:23" s="58" customFormat="1" ht="89.4" customHeight="1">
      <c r="B22" s="826" t="s">
        <v>98</v>
      </c>
      <c r="C22" s="434" t="s">
        <v>502</v>
      </c>
      <c r="D22" s="435"/>
      <c r="E22" s="434" t="s">
        <v>463</v>
      </c>
      <c r="F22" s="435" t="s">
        <v>463</v>
      </c>
      <c r="G22" s="434" t="s">
        <v>97</v>
      </c>
      <c r="H22" s="435"/>
      <c r="I22" s="434" t="s">
        <v>841</v>
      </c>
      <c r="J22" s="440" t="s">
        <v>841</v>
      </c>
      <c r="K22" s="435" t="s">
        <v>841</v>
      </c>
      <c r="L22" s="434" t="s">
        <v>157</v>
      </c>
      <c r="M22" s="440"/>
      <c r="N22" s="435"/>
      <c r="O22" s="434" t="s">
        <v>94</v>
      </c>
      <c r="P22" s="440"/>
      <c r="Q22" s="435"/>
      <c r="R22" s="434" t="s">
        <v>591</v>
      </c>
      <c r="S22" s="440" t="s">
        <v>591</v>
      </c>
      <c r="T22" s="435" t="s">
        <v>591</v>
      </c>
      <c r="U22" s="168">
        <f>U35</f>
        <v>1</v>
      </c>
      <c r="V22" s="56"/>
      <c r="W22" s="59"/>
    </row>
    <row r="23" spans="2:23" s="58" customFormat="1" ht="74.400000000000006" customHeight="1">
      <c r="B23" s="658"/>
      <c r="C23" s="434" t="s">
        <v>514</v>
      </c>
      <c r="D23" s="435"/>
      <c r="E23" s="434" t="s">
        <v>836</v>
      </c>
      <c r="F23" s="435" t="s">
        <v>836</v>
      </c>
      <c r="G23" s="434" t="s">
        <v>97</v>
      </c>
      <c r="H23" s="435"/>
      <c r="I23" s="434" t="s">
        <v>842</v>
      </c>
      <c r="J23" s="440" t="s">
        <v>842</v>
      </c>
      <c r="K23" s="435" t="s">
        <v>842</v>
      </c>
      <c r="L23" s="434" t="s">
        <v>157</v>
      </c>
      <c r="M23" s="440"/>
      <c r="N23" s="435"/>
      <c r="O23" s="434" t="s">
        <v>94</v>
      </c>
      <c r="P23" s="440"/>
      <c r="Q23" s="435"/>
      <c r="R23" s="434" t="s">
        <v>199</v>
      </c>
      <c r="S23" s="440" t="s">
        <v>199</v>
      </c>
      <c r="T23" s="435" t="s">
        <v>199</v>
      </c>
      <c r="U23" s="168">
        <f>U38</f>
        <v>1</v>
      </c>
      <c r="V23" s="56"/>
      <c r="W23" s="59"/>
    </row>
    <row r="24" spans="2:23" s="58" customFormat="1" ht="95.4" customHeight="1" thickBot="1">
      <c r="B24" s="827"/>
      <c r="C24" s="441" t="s">
        <v>205</v>
      </c>
      <c r="D24" s="443"/>
      <c r="E24" s="441" t="s">
        <v>837</v>
      </c>
      <c r="F24" s="443" t="s">
        <v>837</v>
      </c>
      <c r="G24" s="441" t="s">
        <v>97</v>
      </c>
      <c r="H24" s="443"/>
      <c r="I24" s="441" t="s">
        <v>843</v>
      </c>
      <c r="J24" s="442" t="s">
        <v>843</v>
      </c>
      <c r="K24" s="443" t="s">
        <v>843</v>
      </c>
      <c r="L24" s="441" t="s">
        <v>157</v>
      </c>
      <c r="M24" s="442"/>
      <c r="N24" s="443"/>
      <c r="O24" s="441" t="s">
        <v>94</v>
      </c>
      <c r="P24" s="442"/>
      <c r="Q24" s="443"/>
      <c r="R24" s="441" t="s">
        <v>592</v>
      </c>
      <c r="S24" s="442" t="s">
        <v>592</v>
      </c>
      <c r="T24" s="443" t="s">
        <v>592</v>
      </c>
      <c r="U24" s="169">
        <v>1</v>
      </c>
      <c r="V24" s="56"/>
      <c r="W24" s="59"/>
    </row>
    <row r="25" spans="2:23" s="104" customFormat="1" ht="42" customHeight="1">
      <c r="B25" s="265" t="s">
        <v>427</v>
      </c>
      <c r="C25" s="432" t="s">
        <v>142</v>
      </c>
      <c r="D25" s="432"/>
      <c r="E25" s="432"/>
      <c r="F25" s="432"/>
      <c r="G25" s="194" t="s">
        <v>28</v>
      </c>
      <c r="H25" s="195" t="s">
        <v>30</v>
      </c>
      <c r="I25" s="194" t="s">
        <v>31</v>
      </c>
      <c r="J25" s="194" t="s">
        <v>32</v>
      </c>
      <c r="K25" s="194" t="s">
        <v>33</v>
      </c>
      <c r="L25" s="194" t="s">
        <v>34</v>
      </c>
      <c r="M25" s="194" t="s">
        <v>35</v>
      </c>
      <c r="N25" s="194" t="s">
        <v>36</v>
      </c>
      <c r="O25" s="194" t="s">
        <v>37</v>
      </c>
      <c r="P25" s="194" t="s">
        <v>38</v>
      </c>
      <c r="Q25" s="194" t="s">
        <v>39</v>
      </c>
      <c r="R25" s="194" t="s">
        <v>40</v>
      </c>
      <c r="S25" s="194" t="s">
        <v>41</v>
      </c>
      <c r="T25" s="194" t="s">
        <v>42</v>
      </c>
      <c r="U25" s="196" t="s">
        <v>143</v>
      </c>
      <c r="W25" s="136"/>
    </row>
    <row r="26" spans="2:23" s="67" customFormat="1" ht="32.4" customHeight="1">
      <c r="B26" s="211" t="s">
        <v>44</v>
      </c>
      <c r="C26" s="426" t="s">
        <v>845</v>
      </c>
      <c r="D26" s="426"/>
      <c r="E26" s="426"/>
      <c r="F26" s="426"/>
      <c r="G26" s="274" t="s">
        <v>206</v>
      </c>
      <c r="H26" s="274">
        <v>1</v>
      </c>
      <c r="I26" s="242">
        <v>1</v>
      </c>
      <c r="J26" s="242">
        <v>1</v>
      </c>
      <c r="K26" s="242">
        <v>1</v>
      </c>
      <c r="L26" s="242">
        <v>1</v>
      </c>
      <c r="M26" s="242">
        <v>1</v>
      </c>
      <c r="N26" s="274">
        <v>1</v>
      </c>
      <c r="O26" s="242">
        <v>1</v>
      </c>
      <c r="P26" s="242">
        <v>1</v>
      </c>
      <c r="Q26" s="242">
        <v>1</v>
      </c>
      <c r="R26" s="242">
        <v>1</v>
      </c>
      <c r="S26" s="242">
        <v>1</v>
      </c>
      <c r="T26" s="121">
        <f>SUM(H26:S26)</f>
        <v>12</v>
      </c>
      <c r="U26" s="423">
        <f>+T27/T26</f>
        <v>1</v>
      </c>
      <c r="V26" s="104"/>
      <c r="W26" s="65"/>
    </row>
    <row r="27" spans="2:23" s="67" customFormat="1" ht="32.4" customHeight="1">
      <c r="B27" s="211" t="s">
        <v>45</v>
      </c>
      <c r="C27" s="426" t="s">
        <v>386</v>
      </c>
      <c r="D27" s="426"/>
      <c r="E27" s="426"/>
      <c r="F27" s="426"/>
      <c r="G27" s="274" t="s">
        <v>206</v>
      </c>
      <c r="H27" s="274">
        <v>1</v>
      </c>
      <c r="I27" s="242">
        <v>1</v>
      </c>
      <c r="J27" s="242">
        <v>1</v>
      </c>
      <c r="K27" s="242">
        <v>1</v>
      </c>
      <c r="L27" s="242">
        <v>1</v>
      </c>
      <c r="M27" s="242">
        <v>1</v>
      </c>
      <c r="N27" s="274">
        <v>1</v>
      </c>
      <c r="O27" s="242">
        <v>1</v>
      </c>
      <c r="P27" s="242">
        <v>1</v>
      </c>
      <c r="Q27" s="242">
        <v>1</v>
      </c>
      <c r="R27" s="242">
        <v>1</v>
      </c>
      <c r="S27" s="242">
        <v>1</v>
      </c>
      <c r="T27" s="121">
        <f>SUM(H27:S27)</f>
        <v>12</v>
      </c>
      <c r="U27" s="423"/>
      <c r="V27" s="104"/>
      <c r="W27" s="65"/>
    </row>
    <row r="28" spans="2:23" s="104" customFormat="1" ht="42" customHeight="1">
      <c r="B28" s="266" t="s">
        <v>427</v>
      </c>
      <c r="C28" s="427" t="s">
        <v>142</v>
      </c>
      <c r="D28" s="427"/>
      <c r="E28" s="427"/>
      <c r="F28" s="427"/>
      <c r="G28" s="264" t="s">
        <v>28</v>
      </c>
      <c r="H28" s="272" t="s">
        <v>30</v>
      </c>
      <c r="I28" s="264" t="s">
        <v>31</v>
      </c>
      <c r="J28" s="264" t="s">
        <v>32</v>
      </c>
      <c r="K28" s="264" t="s">
        <v>33</v>
      </c>
      <c r="L28" s="264" t="s">
        <v>34</v>
      </c>
      <c r="M28" s="264" t="s">
        <v>35</v>
      </c>
      <c r="N28" s="264" t="s">
        <v>36</v>
      </c>
      <c r="O28" s="264" t="s">
        <v>37</v>
      </c>
      <c r="P28" s="264" t="s">
        <v>38</v>
      </c>
      <c r="Q28" s="264" t="s">
        <v>39</v>
      </c>
      <c r="R28" s="264" t="s">
        <v>40</v>
      </c>
      <c r="S28" s="264" t="s">
        <v>41</v>
      </c>
      <c r="T28" s="264" t="s">
        <v>42</v>
      </c>
      <c r="U28" s="267" t="s">
        <v>143</v>
      </c>
      <c r="W28" s="136"/>
    </row>
    <row r="29" spans="2:23" s="67" customFormat="1" ht="32.4" customHeight="1">
      <c r="B29" s="211" t="s">
        <v>44</v>
      </c>
      <c r="C29" s="426" t="s">
        <v>288</v>
      </c>
      <c r="D29" s="426"/>
      <c r="E29" s="426"/>
      <c r="F29" s="426"/>
      <c r="G29" s="274" t="s">
        <v>289</v>
      </c>
      <c r="H29" s="274">
        <v>1</v>
      </c>
      <c r="I29" s="242">
        <v>1</v>
      </c>
      <c r="J29" s="242">
        <v>1</v>
      </c>
      <c r="K29" s="242">
        <v>1</v>
      </c>
      <c r="L29" s="242">
        <v>1</v>
      </c>
      <c r="M29" s="242">
        <v>1</v>
      </c>
      <c r="N29" s="274">
        <v>1</v>
      </c>
      <c r="O29" s="242">
        <v>1</v>
      </c>
      <c r="P29" s="242">
        <v>1</v>
      </c>
      <c r="Q29" s="242">
        <v>1</v>
      </c>
      <c r="R29" s="242">
        <v>1</v>
      </c>
      <c r="S29" s="242">
        <v>1</v>
      </c>
      <c r="T29" s="121">
        <f>SUM(H29:S29)</f>
        <v>12</v>
      </c>
      <c r="U29" s="423">
        <f>+T30/T29</f>
        <v>1</v>
      </c>
      <c r="V29" s="104"/>
      <c r="W29" s="65"/>
    </row>
    <row r="30" spans="2:23" s="67" customFormat="1" ht="32.4" customHeight="1">
      <c r="B30" s="211" t="s">
        <v>45</v>
      </c>
      <c r="C30" s="426" t="s">
        <v>202</v>
      </c>
      <c r="D30" s="426"/>
      <c r="E30" s="426"/>
      <c r="F30" s="426"/>
      <c r="G30" s="274" t="s">
        <v>289</v>
      </c>
      <c r="H30" s="274">
        <v>1</v>
      </c>
      <c r="I30" s="242">
        <v>1</v>
      </c>
      <c r="J30" s="242">
        <v>1</v>
      </c>
      <c r="K30" s="242">
        <v>1</v>
      </c>
      <c r="L30" s="242">
        <v>1</v>
      </c>
      <c r="M30" s="242">
        <v>1</v>
      </c>
      <c r="N30" s="274">
        <v>1</v>
      </c>
      <c r="O30" s="242">
        <v>1</v>
      </c>
      <c r="P30" s="242">
        <v>1</v>
      </c>
      <c r="Q30" s="242">
        <v>1</v>
      </c>
      <c r="R30" s="242">
        <v>1</v>
      </c>
      <c r="S30" s="242">
        <v>1</v>
      </c>
      <c r="T30" s="121">
        <f>SUM(H30:S30)</f>
        <v>12</v>
      </c>
      <c r="U30" s="423"/>
      <c r="V30" s="104"/>
      <c r="W30" s="65"/>
    </row>
    <row r="31" spans="2:23" s="104" customFormat="1" ht="42" customHeight="1">
      <c r="B31" s="266" t="s">
        <v>427</v>
      </c>
      <c r="C31" s="427" t="s">
        <v>142</v>
      </c>
      <c r="D31" s="427"/>
      <c r="E31" s="427"/>
      <c r="F31" s="427"/>
      <c r="G31" s="264" t="s">
        <v>28</v>
      </c>
      <c r="H31" s="272" t="s">
        <v>30</v>
      </c>
      <c r="I31" s="264" t="s">
        <v>31</v>
      </c>
      <c r="J31" s="264" t="s">
        <v>32</v>
      </c>
      <c r="K31" s="264" t="s">
        <v>33</v>
      </c>
      <c r="L31" s="264" t="s">
        <v>34</v>
      </c>
      <c r="M31" s="264" t="s">
        <v>35</v>
      </c>
      <c r="N31" s="264" t="s">
        <v>36</v>
      </c>
      <c r="O31" s="264" t="s">
        <v>37</v>
      </c>
      <c r="P31" s="264" t="s">
        <v>38</v>
      </c>
      <c r="Q31" s="264" t="s">
        <v>39</v>
      </c>
      <c r="R31" s="264" t="s">
        <v>40</v>
      </c>
      <c r="S31" s="264" t="s">
        <v>41</v>
      </c>
      <c r="T31" s="264" t="s">
        <v>42</v>
      </c>
      <c r="U31" s="267" t="s">
        <v>143</v>
      </c>
      <c r="W31" s="136"/>
    </row>
    <row r="32" spans="2:23" s="67" customFormat="1" ht="30" customHeight="1">
      <c r="B32" s="211" t="s">
        <v>44</v>
      </c>
      <c r="C32" s="429" t="s">
        <v>690</v>
      </c>
      <c r="D32" s="429"/>
      <c r="E32" s="429"/>
      <c r="F32" s="429"/>
      <c r="G32" s="274" t="s">
        <v>144</v>
      </c>
      <c r="H32" s="274">
        <v>1</v>
      </c>
      <c r="I32" s="242">
        <v>1</v>
      </c>
      <c r="J32" s="242">
        <v>1</v>
      </c>
      <c r="K32" s="242">
        <v>1</v>
      </c>
      <c r="L32" s="242">
        <v>1</v>
      </c>
      <c r="M32" s="242">
        <v>1</v>
      </c>
      <c r="N32" s="274">
        <v>1</v>
      </c>
      <c r="O32" s="242">
        <v>1</v>
      </c>
      <c r="P32" s="242">
        <v>1</v>
      </c>
      <c r="Q32" s="242">
        <v>1</v>
      </c>
      <c r="R32" s="242">
        <v>1</v>
      </c>
      <c r="S32" s="242">
        <v>1</v>
      </c>
      <c r="T32" s="121">
        <f>SUM(H32:S32)</f>
        <v>12</v>
      </c>
      <c r="U32" s="873">
        <f>+T32/T33</f>
        <v>1</v>
      </c>
      <c r="V32" s="104"/>
      <c r="W32" s="65"/>
    </row>
    <row r="33" spans="2:26" s="67" customFormat="1" ht="30" customHeight="1">
      <c r="B33" s="211" t="s">
        <v>45</v>
      </c>
      <c r="C33" s="426" t="s">
        <v>691</v>
      </c>
      <c r="D33" s="426"/>
      <c r="E33" s="426"/>
      <c r="F33" s="426"/>
      <c r="G33" s="274" t="s">
        <v>144</v>
      </c>
      <c r="H33" s="274">
        <v>1</v>
      </c>
      <c r="I33" s="242">
        <v>1</v>
      </c>
      <c r="J33" s="242">
        <v>1</v>
      </c>
      <c r="K33" s="242">
        <v>1</v>
      </c>
      <c r="L33" s="242">
        <v>1</v>
      </c>
      <c r="M33" s="242">
        <v>1</v>
      </c>
      <c r="N33" s="274">
        <v>1</v>
      </c>
      <c r="O33" s="242">
        <v>1</v>
      </c>
      <c r="P33" s="242">
        <v>1</v>
      </c>
      <c r="Q33" s="242">
        <v>1</v>
      </c>
      <c r="R33" s="242">
        <v>1</v>
      </c>
      <c r="S33" s="242">
        <v>1</v>
      </c>
      <c r="T33" s="121">
        <f>SUM(H33:S33)</f>
        <v>12</v>
      </c>
      <c r="U33" s="873"/>
      <c r="V33" s="104"/>
      <c r="W33" s="65"/>
    </row>
    <row r="34" spans="2:26" s="104" customFormat="1" ht="42" customHeight="1">
      <c r="B34" s="266" t="s">
        <v>427</v>
      </c>
      <c r="C34" s="427" t="s">
        <v>142</v>
      </c>
      <c r="D34" s="427"/>
      <c r="E34" s="427"/>
      <c r="F34" s="427"/>
      <c r="G34" s="264" t="s">
        <v>28</v>
      </c>
      <c r="H34" s="272" t="s">
        <v>30</v>
      </c>
      <c r="I34" s="264" t="s">
        <v>31</v>
      </c>
      <c r="J34" s="264" t="s">
        <v>32</v>
      </c>
      <c r="K34" s="264" t="s">
        <v>33</v>
      </c>
      <c r="L34" s="264" t="s">
        <v>34</v>
      </c>
      <c r="M34" s="264" t="s">
        <v>35</v>
      </c>
      <c r="N34" s="264" t="s">
        <v>36</v>
      </c>
      <c r="O34" s="264" t="s">
        <v>37</v>
      </c>
      <c r="P34" s="264" t="s">
        <v>38</v>
      </c>
      <c r="Q34" s="264" t="s">
        <v>39</v>
      </c>
      <c r="R34" s="264" t="s">
        <v>40</v>
      </c>
      <c r="S34" s="264" t="s">
        <v>41</v>
      </c>
      <c r="T34" s="264" t="s">
        <v>42</v>
      </c>
      <c r="U34" s="267" t="s">
        <v>143</v>
      </c>
      <c r="W34" s="136"/>
    </row>
    <row r="35" spans="2:26" s="67" customFormat="1" ht="32.4" customHeight="1">
      <c r="B35" s="211" t="s">
        <v>44</v>
      </c>
      <c r="C35" s="426" t="s">
        <v>200</v>
      </c>
      <c r="D35" s="426"/>
      <c r="E35" s="426"/>
      <c r="F35" s="426"/>
      <c r="G35" s="274" t="s">
        <v>291</v>
      </c>
      <c r="H35" s="274">
        <v>1</v>
      </c>
      <c r="I35" s="242">
        <v>1</v>
      </c>
      <c r="J35" s="242">
        <v>1</v>
      </c>
      <c r="K35" s="242">
        <v>1</v>
      </c>
      <c r="L35" s="242">
        <v>1</v>
      </c>
      <c r="M35" s="242">
        <v>1</v>
      </c>
      <c r="N35" s="274">
        <v>1</v>
      </c>
      <c r="O35" s="242">
        <v>1</v>
      </c>
      <c r="P35" s="242">
        <v>1</v>
      </c>
      <c r="Q35" s="242">
        <v>1</v>
      </c>
      <c r="R35" s="242">
        <v>1</v>
      </c>
      <c r="S35" s="242">
        <v>1</v>
      </c>
      <c r="T35" s="121">
        <f>SUM(H35:S35)</f>
        <v>12</v>
      </c>
      <c r="U35" s="423">
        <f>+T36/T35</f>
        <v>1</v>
      </c>
      <c r="V35" s="104"/>
      <c r="W35" s="65"/>
    </row>
    <row r="36" spans="2:26" s="67" customFormat="1" ht="32.4" customHeight="1">
      <c r="B36" s="211" t="s">
        <v>45</v>
      </c>
      <c r="C36" s="426" t="s">
        <v>290</v>
      </c>
      <c r="D36" s="426"/>
      <c r="E36" s="426"/>
      <c r="F36" s="426"/>
      <c r="G36" s="274" t="s">
        <v>291</v>
      </c>
      <c r="H36" s="274">
        <v>1</v>
      </c>
      <c r="I36" s="242">
        <v>1</v>
      </c>
      <c r="J36" s="242">
        <v>1</v>
      </c>
      <c r="K36" s="242">
        <v>1</v>
      </c>
      <c r="L36" s="242">
        <v>1</v>
      </c>
      <c r="M36" s="242">
        <v>1</v>
      </c>
      <c r="N36" s="274">
        <v>1</v>
      </c>
      <c r="O36" s="242">
        <v>1</v>
      </c>
      <c r="P36" s="242">
        <v>1</v>
      </c>
      <c r="Q36" s="242">
        <v>1</v>
      </c>
      <c r="R36" s="242">
        <v>1</v>
      </c>
      <c r="S36" s="242">
        <v>1</v>
      </c>
      <c r="T36" s="121">
        <f>SUM(H36:S36)</f>
        <v>12</v>
      </c>
      <c r="U36" s="423"/>
      <c r="V36" s="104"/>
      <c r="W36" s="65"/>
    </row>
    <row r="37" spans="2:26" s="104" customFormat="1" ht="42" customHeight="1">
      <c r="B37" s="266" t="s">
        <v>427</v>
      </c>
      <c r="C37" s="427" t="s">
        <v>142</v>
      </c>
      <c r="D37" s="427"/>
      <c r="E37" s="427"/>
      <c r="F37" s="427"/>
      <c r="G37" s="264" t="s">
        <v>28</v>
      </c>
      <c r="H37" s="272" t="s">
        <v>30</v>
      </c>
      <c r="I37" s="264" t="s">
        <v>31</v>
      </c>
      <c r="J37" s="264" t="s">
        <v>32</v>
      </c>
      <c r="K37" s="264" t="s">
        <v>33</v>
      </c>
      <c r="L37" s="264" t="s">
        <v>34</v>
      </c>
      <c r="M37" s="264" t="s">
        <v>35</v>
      </c>
      <c r="N37" s="264" t="s">
        <v>36</v>
      </c>
      <c r="O37" s="264" t="s">
        <v>37</v>
      </c>
      <c r="P37" s="264" t="s">
        <v>38</v>
      </c>
      <c r="Q37" s="264" t="s">
        <v>39</v>
      </c>
      <c r="R37" s="264" t="s">
        <v>40</v>
      </c>
      <c r="S37" s="264" t="s">
        <v>41</v>
      </c>
      <c r="T37" s="264" t="s">
        <v>42</v>
      </c>
      <c r="U37" s="267" t="s">
        <v>143</v>
      </c>
      <c r="W37" s="136"/>
    </row>
    <row r="38" spans="2:26" s="67" customFormat="1" ht="28.2" customHeight="1">
      <c r="B38" s="211" t="s">
        <v>44</v>
      </c>
      <c r="C38" s="426" t="s">
        <v>387</v>
      </c>
      <c r="D38" s="426"/>
      <c r="E38" s="426"/>
      <c r="F38" s="426"/>
      <c r="G38" s="274" t="s">
        <v>167</v>
      </c>
      <c r="H38" s="274">
        <v>1</v>
      </c>
      <c r="I38" s="242">
        <v>1</v>
      </c>
      <c r="J38" s="242">
        <v>1</v>
      </c>
      <c r="K38" s="242">
        <v>1</v>
      </c>
      <c r="L38" s="242">
        <v>1</v>
      </c>
      <c r="M38" s="242">
        <v>1</v>
      </c>
      <c r="N38" s="274">
        <v>1</v>
      </c>
      <c r="O38" s="242">
        <v>1</v>
      </c>
      <c r="P38" s="242">
        <v>1</v>
      </c>
      <c r="Q38" s="242">
        <v>1</v>
      </c>
      <c r="R38" s="242">
        <v>1</v>
      </c>
      <c r="S38" s="242">
        <v>1</v>
      </c>
      <c r="T38" s="121">
        <f>SUM(H38:S38)</f>
        <v>12</v>
      </c>
      <c r="U38" s="873">
        <f>+T39/T38</f>
        <v>1</v>
      </c>
      <c r="V38" s="104"/>
      <c r="W38" s="65"/>
    </row>
    <row r="39" spans="2:26" s="67" customFormat="1" ht="28.2" customHeight="1">
      <c r="B39" s="211" t="s">
        <v>45</v>
      </c>
      <c r="C39" s="426" t="s">
        <v>388</v>
      </c>
      <c r="D39" s="426"/>
      <c r="E39" s="426"/>
      <c r="F39" s="426"/>
      <c r="G39" s="274" t="s">
        <v>167</v>
      </c>
      <c r="H39" s="274">
        <v>1</v>
      </c>
      <c r="I39" s="242">
        <v>1</v>
      </c>
      <c r="J39" s="242">
        <v>1</v>
      </c>
      <c r="K39" s="242">
        <v>1</v>
      </c>
      <c r="L39" s="242">
        <v>1</v>
      </c>
      <c r="M39" s="242">
        <v>1</v>
      </c>
      <c r="N39" s="274">
        <v>1</v>
      </c>
      <c r="O39" s="242">
        <v>1</v>
      </c>
      <c r="P39" s="242">
        <v>1</v>
      </c>
      <c r="Q39" s="242">
        <v>1</v>
      </c>
      <c r="R39" s="242">
        <v>1</v>
      </c>
      <c r="S39" s="242">
        <v>1</v>
      </c>
      <c r="T39" s="121">
        <f>SUM(H39:S39)</f>
        <v>12</v>
      </c>
      <c r="U39" s="873"/>
      <c r="V39" s="104"/>
      <c r="W39" s="65"/>
    </row>
    <row r="40" spans="2:26" s="104" customFormat="1" ht="42" customHeight="1">
      <c r="B40" s="266" t="s">
        <v>427</v>
      </c>
      <c r="C40" s="427" t="s">
        <v>142</v>
      </c>
      <c r="D40" s="427"/>
      <c r="E40" s="427"/>
      <c r="F40" s="427"/>
      <c r="G40" s="264" t="s">
        <v>28</v>
      </c>
      <c r="H40" s="272" t="s">
        <v>30</v>
      </c>
      <c r="I40" s="264" t="s">
        <v>31</v>
      </c>
      <c r="J40" s="264" t="s">
        <v>32</v>
      </c>
      <c r="K40" s="264" t="s">
        <v>33</v>
      </c>
      <c r="L40" s="264" t="s">
        <v>34</v>
      </c>
      <c r="M40" s="264" t="s">
        <v>35</v>
      </c>
      <c r="N40" s="264" t="s">
        <v>36</v>
      </c>
      <c r="O40" s="264" t="s">
        <v>37</v>
      </c>
      <c r="P40" s="264" t="s">
        <v>38</v>
      </c>
      <c r="Q40" s="264" t="s">
        <v>39</v>
      </c>
      <c r="R40" s="264" t="s">
        <v>40</v>
      </c>
      <c r="S40" s="264" t="s">
        <v>41</v>
      </c>
      <c r="T40" s="264" t="s">
        <v>42</v>
      </c>
      <c r="U40" s="267" t="s">
        <v>143</v>
      </c>
      <c r="W40" s="136"/>
    </row>
    <row r="41" spans="2:26" s="67" customFormat="1" ht="28.95" customHeight="1">
      <c r="B41" s="211" t="s">
        <v>44</v>
      </c>
      <c r="C41" s="426" t="s">
        <v>389</v>
      </c>
      <c r="D41" s="426"/>
      <c r="E41" s="426"/>
      <c r="F41" s="426"/>
      <c r="G41" s="274" t="s">
        <v>152</v>
      </c>
      <c r="H41" s="274">
        <v>1</v>
      </c>
      <c r="I41" s="242">
        <v>1</v>
      </c>
      <c r="J41" s="242">
        <v>1</v>
      </c>
      <c r="K41" s="242">
        <v>1</v>
      </c>
      <c r="L41" s="242">
        <v>1</v>
      </c>
      <c r="M41" s="242">
        <v>1</v>
      </c>
      <c r="N41" s="274">
        <v>1</v>
      </c>
      <c r="O41" s="242">
        <v>1</v>
      </c>
      <c r="P41" s="242">
        <v>1</v>
      </c>
      <c r="Q41" s="242">
        <v>1</v>
      </c>
      <c r="R41" s="242">
        <v>1</v>
      </c>
      <c r="S41" s="242">
        <v>1</v>
      </c>
      <c r="T41" s="121">
        <f>SUM(H41:S41)</f>
        <v>12</v>
      </c>
      <c r="U41" s="873">
        <f>+T41/T42</f>
        <v>1</v>
      </c>
      <c r="V41" s="104"/>
      <c r="W41" s="65"/>
    </row>
    <row r="42" spans="2:26" s="67" customFormat="1" ht="28.95" customHeight="1" thickBot="1">
      <c r="B42" s="162" t="s">
        <v>45</v>
      </c>
      <c r="C42" s="425" t="s">
        <v>846</v>
      </c>
      <c r="D42" s="425"/>
      <c r="E42" s="425"/>
      <c r="F42" s="425"/>
      <c r="G42" s="275" t="s">
        <v>152</v>
      </c>
      <c r="H42" s="275">
        <v>1</v>
      </c>
      <c r="I42" s="213">
        <v>1</v>
      </c>
      <c r="J42" s="213">
        <v>1</v>
      </c>
      <c r="K42" s="213">
        <v>1</v>
      </c>
      <c r="L42" s="213">
        <v>1</v>
      </c>
      <c r="M42" s="213">
        <v>1</v>
      </c>
      <c r="N42" s="275">
        <v>1</v>
      </c>
      <c r="O42" s="213">
        <v>1</v>
      </c>
      <c r="P42" s="213">
        <v>1</v>
      </c>
      <c r="Q42" s="213">
        <v>1</v>
      </c>
      <c r="R42" s="213">
        <v>1</v>
      </c>
      <c r="S42" s="213">
        <v>1</v>
      </c>
      <c r="T42" s="239">
        <f>SUM(H42:S42)</f>
        <v>12</v>
      </c>
      <c r="U42" s="874"/>
      <c r="V42" s="104"/>
      <c r="W42" s="65"/>
    </row>
    <row r="43" spans="2:26" s="58" customFormat="1" ht="39" customHeight="1" thickBot="1">
      <c r="B43" s="683" t="s">
        <v>145</v>
      </c>
      <c r="C43" s="684"/>
      <c r="D43" s="684"/>
      <c r="E43" s="684"/>
      <c r="F43" s="684"/>
      <c r="G43" s="684"/>
      <c r="H43" s="684"/>
      <c r="I43" s="684"/>
      <c r="J43" s="684"/>
      <c r="K43" s="684"/>
      <c r="L43" s="684"/>
      <c r="M43" s="684"/>
      <c r="N43" s="684"/>
      <c r="O43" s="684"/>
      <c r="P43" s="684"/>
      <c r="Q43" s="684"/>
      <c r="R43" s="684"/>
      <c r="S43" s="684"/>
      <c r="T43" s="684"/>
      <c r="U43" s="684"/>
      <c r="V43" s="405"/>
      <c r="W43" s="82"/>
    </row>
    <row r="44" spans="2:26" s="58" customFormat="1" ht="37.200000000000003" customHeight="1" thickBot="1">
      <c r="B44" s="403" t="s">
        <v>424</v>
      </c>
      <c r="C44" s="404"/>
      <c r="D44" s="404"/>
      <c r="E44" s="404"/>
      <c r="F44" s="404"/>
      <c r="G44" s="404"/>
      <c r="H44" s="404"/>
      <c r="I44" s="404"/>
      <c r="J44" s="404"/>
      <c r="K44" s="404"/>
      <c r="L44" s="404"/>
      <c r="M44" s="404"/>
      <c r="N44" s="404"/>
      <c r="O44" s="404"/>
      <c r="P44" s="404"/>
      <c r="Q44" s="404"/>
      <c r="R44" s="404"/>
      <c r="S44" s="404"/>
      <c r="T44" s="404"/>
      <c r="U44" s="404"/>
      <c r="V44" s="405"/>
      <c r="W44" s="59"/>
    </row>
    <row r="45" spans="2:26" s="58" customFormat="1" ht="81" customHeight="1" thickBot="1">
      <c r="B45" s="400" t="s">
        <v>144</v>
      </c>
      <c r="C45" s="875" t="s">
        <v>142</v>
      </c>
      <c r="D45" s="875"/>
      <c r="E45" s="875"/>
      <c r="F45" s="203" t="s">
        <v>532</v>
      </c>
      <c r="G45" s="203" t="s">
        <v>266</v>
      </c>
      <c r="H45" s="203" t="s">
        <v>115</v>
      </c>
      <c r="I45" s="248" t="s">
        <v>103</v>
      </c>
      <c r="J45" s="248" t="s">
        <v>104</v>
      </c>
      <c r="K45" s="248" t="s">
        <v>105</v>
      </c>
      <c r="L45" s="248" t="s">
        <v>106</v>
      </c>
      <c r="M45" s="248" t="s">
        <v>107</v>
      </c>
      <c r="N45" s="248" t="s">
        <v>108</v>
      </c>
      <c r="O45" s="248" t="s">
        <v>109</v>
      </c>
      <c r="P45" s="248" t="s">
        <v>110</v>
      </c>
      <c r="Q45" s="248" t="s">
        <v>111</v>
      </c>
      <c r="R45" s="248" t="s">
        <v>112</v>
      </c>
      <c r="S45" s="248" t="s">
        <v>113</v>
      </c>
      <c r="T45" s="248" t="s">
        <v>114</v>
      </c>
      <c r="U45" s="248" t="s">
        <v>42</v>
      </c>
      <c r="V45" s="204" t="s">
        <v>265</v>
      </c>
      <c r="W45" s="59"/>
    </row>
    <row r="46" spans="2:26" s="58" customFormat="1" ht="96" customHeight="1">
      <c r="B46" s="401"/>
      <c r="C46" s="876" t="s">
        <v>502</v>
      </c>
      <c r="D46" s="706"/>
      <c r="E46" s="707"/>
      <c r="F46" s="393">
        <v>200</v>
      </c>
      <c r="G46" s="710" t="s">
        <v>203</v>
      </c>
      <c r="H46" s="712">
        <v>7862</v>
      </c>
      <c r="I46" s="370">
        <v>1</v>
      </c>
      <c r="J46" s="368">
        <v>1</v>
      </c>
      <c r="K46" s="368">
        <v>1</v>
      </c>
      <c r="L46" s="368">
        <v>1</v>
      </c>
      <c r="M46" s="368">
        <v>1</v>
      </c>
      <c r="N46" s="368">
        <v>1</v>
      </c>
      <c r="O46" s="370">
        <v>1</v>
      </c>
      <c r="P46" s="368">
        <v>1</v>
      </c>
      <c r="Q46" s="368">
        <v>1</v>
      </c>
      <c r="R46" s="370">
        <v>1</v>
      </c>
      <c r="S46" s="368">
        <v>1</v>
      </c>
      <c r="T46" s="368">
        <v>1</v>
      </c>
      <c r="U46" s="120">
        <f>SUM(I46:T46)</f>
        <v>12</v>
      </c>
      <c r="V46" s="810" t="s">
        <v>983</v>
      </c>
      <c r="W46" s="257"/>
      <c r="X46" s="258"/>
      <c r="Y46" s="258"/>
      <c r="Z46" s="89"/>
    </row>
    <row r="47" spans="2:26" s="58" customFormat="1" ht="96" customHeight="1">
      <c r="B47" s="401"/>
      <c r="C47" s="880"/>
      <c r="D47" s="709"/>
      <c r="E47" s="615"/>
      <c r="F47" s="392"/>
      <c r="G47" s="711"/>
      <c r="H47" s="392"/>
      <c r="I47" s="129">
        <v>70833.33</v>
      </c>
      <c r="J47" s="129">
        <v>70833.33</v>
      </c>
      <c r="K47" s="129">
        <v>70833.33</v>
      </c>
      <c r="L47" s="129">
        <v>70833.33</v>
      </c>
      <c r="M47" s="129">
        <v>70833.33</v>
      </c>
      <c r="N47" s="129">
        <v>70833.33</v>
      </c>
      <c r="O47" s="129">
        <v>70833.33</v>
      </c>
      <c r="P47" s="129">
        <v>70833.33</v>
      </c>
      <c r="Q47" s="129">
        <v>70833.33</v>
      </c>
      <c r="R47" s="129">
        <v>70833.33</v>
      </c>
      <c r="S47" s="129">
        <v>70833.33</v>
      </c>
      <c r="T47" s="129">
        <v>70833.33</v>
      </c>
      <c r="U47" s="166">
        <f t="shared" ref="U47:U51" si="0">SUM(I47:T47)</f>
        <v>849999.95999999985</v>
      </c>
      <c r="V47" s="881"/>
      <c r="W47" s="252">
        <v>927153.48</v>
      </c>
      <c r="X47" s="117">
        <f>W47/U46</f>
        <v>77262.789999999994</v>
      </c>
      <c r="Y47" s="253">
        <f>U47-W47</f>
        <v>-77153.520000000135</v>
      </c>
      <c r="Z47" s="90"/>
    </row>
    <row r="48" spans="2:26" s="58" customFormat="1" ht="76.2" customHeight="1">
      <c r="B48" s="401"/>
      <c r="C48" s="876" t="s">
        <v>204</v>
      </c>
      <c r="D48" s="706"/>
      <c r="E48" s="707"/>
      <c r="F48" s="393">
        <v>360</v>
      </c>
      <c r="G48" s="710" t="s">
        <v>169</v>
      </c>
      <c r="H48" s="393">
        <v>1000</v>
      </c>
      <c r="I48" s="283">
        <v>1</v>
      </c>
      <c r="J48" s="190">
        <v>1</v>
      </c>
      <c r="K48" s="190">
        <v>1</v>
      </c>
      <c r="L48" s="190">
        <v>1</v>
      </c>
      <c r="M48" s="190">
        <v>1</v>
      </c>
      <c r="N48" s="190">
        <v>1</v>
      </c>
      <c r="O48" s="283">
        <v>1</v>
      </c>
      <c r="P48" s="190">
        <v>1</v>
      </c>
      <c r="Q48" s="190">
        <v>1</v>
      </c>
      <c r="R48" s="283">
        <v>1</v>
      </c>
      <c r="S48" s="190">
        <v>1</v>
      </c>
      <c r="T48" s="190">
        <v>1</v>
      </c>
      <c r="U48" s="120">
        <f t="shared" si="0"/>
        <v>12</v>
      </c>
      <c r="V48" s="810" t="s">
        <v>984</v>
      </c>
      <c r="W48" s="257"/>
      <c r="X48" s="258"/>
      <c r="Y48" s="258"/>
      <c r="Z48" s="90"/>
    </row>
    <row r="49" spans="2:26" s="58" customFormat="1" ht="76.2" customHeight="1">
      <c r="B49" s="401"/>
      <c r="C49" s="880"/>
      <c r="D49" s="709"/>
      <c r="E49" s="615"/>
      <c r="F49" s="392"/>
      <c r="G49" s="711"/>
      <c r="H49" s="392"/>
      <c r="I49" s="129">
        <v>15179.45</v>
      </c>
      <c r="J49" s="129">
        <v>15179.45</v>
      </c>
      <c r="K49" s="129">
        <v>15179.45</v>
      </c>
      <c r="L49" s="129">
        <v>15179.45</v>
      </c>
      <c r="M49" s="129">
        <v>15179.45</v>
      </c>
      <c r="N49" s="129">
        <v>15179.45</v>
      </c>
      <c r="O49" s="129">
        <v>15179.45</v>
      </c>
      <c r="P49" s="129">
        <v>15179.45</v>
      </c>
      <c r="Q49" s="129">
        <v>15179.45</v>
      </c>
      <c r="R49" s="129">
        <v>15179.45</v>
      </c>
      <c r="S49" s="129">
        <v>15179.45</v>
      </c>
      <c r="T49" s="129">
        <v>15179.45</v>
      </c>
      <c r="U49" s="166">
        <f t="shared" si="0"/>
        <v>182153.40000000002</v>
      </c>
      <c r="V49" s="881"/>
      <c r="W49" s="252">
        <v>150000</v>
      </c>
      <c r="X49" s="117">
        <f>W49/U48</f>
        <v>12500</v>
      </c>
      <c r="Y49" s="253">
        <f>U49-W49</f>
        <v>32153.400000000023</v>
      </c>
      <c r="Z49" s="90"/>
    </row>
    <row r="50" spans="2:26" s="58" customFormat="1" ht="67.2" customHeight="1">
      <c r="B50" s="401"/>
      <c r="C50" s="876" t="s">
        <v>205</v>
      </c>
      <c r="D50" s="706"/>
      <c r="E50" s="707"/>
      <c r="F50" s="393">
        <v>40</v>
      </c>
      <c r="G50" s="710" t="s">
        <v>201</v>
      </c>
      <c r="H50" s="393">
        <v>1800</v>
      </c>
      <c r="I50" s="283">
        <v>1</v>
      </c>
      <c r="J50" s="190">
        <v>1</v>
      </c>
      <c r="K50" s="190">
        <v>1</v>
      </c>
      <c r="L50" s="190">
        <v>1</v>
      </c>
      <c r="M50" s="190">
        <v>1</v>
      </c>
      <c r="N50" s="190">
        <v>1</v>
      </c>
      <c r="O50" s="283">
        <v>1</v>
      </c>
      <c r="P50" s="190">
        <v>1</v>
      </c>
      <c r="Q50" s="190">
        <v>1</v>
      </c>
      <c r="R50" s="283">
        <v>1</v>
      </c>
      <c r="S50" s="190">
        <v>1</v>
      </c>
      <c r="T50" s="190">
        <v>1</v>
      </c>
      <c r="U50" s="120">
        <f t="shared" si="0"/>
        <v>12</v>
      </c>
      <c r="V50" s="878" t="s">
        <v>970</v>
      </c>
      <c r="W50" s="257"/>
      <c r="X50" s="258"/>
      <c r="Y50" s="258"/>
      <c r="Z50" s="90"/>
    </row>
    <row r="51" spans="2:26" s="58" customFormat="1" ht="67.2" customHeight="1" thickBot="1">
      <c r="B51" s="402"/>
      <c r="C51" s="877"/>
      <c r="D51" s="716"/>
      <c r="E51" s="717"/>
      <c r="F51" s="399"/>
      <c r="G51" s="718"/>
      <c r="H51" s="399"/>
      <c r="I51" s="129">
        <v>13750</v>
      </c>
      <c r="J51" s="129">
        <v>13750</v>
      </c>
      <c r="K51" s="129">
        <v>13750</v>
      </c>
      <c r="L51" s="129">
        <v>13750</v>
      </c>
      <c r="M51" s="129">
        <v>13750</v>
      </c>
      <c r="N51" s="129">
        <v>13750</v>
      </c>
      <c r="O51" s="129">
        <v>13750</v>
      </c>
      <c r="P51" s="129">
        <v>13750</v>
      </c>
      <c r="Q51" s="129">
        <v>13750</v>
      </c>
      <c r="R51" s="129">
        <v>13750</v>
      </c>
      <c r="S51" s="129">
        <v>13750</v>
      </c>
      <c r="T51" s="129">
        <v>13750.12</v>
      </c>
      <c r="U51" s="167">
        <f t="shared" si="0"/>
        <v>165000.12</v>
      </c>
      <c r="V51" s="879"/>
      <c r="W51" s="252">
        <v>120000</v>
      </c>
      <c r="X51" s="117">
        <f>W51/U50</f>
        <v>10000</v>
      </c>
      <c r="Y51" s="253">
        <f>U51-W51</f>
        <v>45000.119999999995</v>
      </c>
      <c r="Z51" s="90"/>
    </row>
    <row r="52" spans="2:26" s="58" customFormat="1" ht="42" customHeight="1">
      <c r="B52" s="91"/>
      <c r="C52" s="100"/>
      <c r="D52" s="100"/>
      <c r="E52" s="100"/>
      <c r="F52" s="100"/>
      <c r="G52" s="91"/>
      <c r="H52" s="115"/>
      <c r="I52" s="100"/>
      <c r="J52" s="100"/>
      <c r="K52" s="100"/>
      <c r="L52" s="100"/>
      <c r="M52" s="100"/>
      <c r="N52" s="100"/>
      <c r="O52" s="100"/>
      <c r="P52" s="100"/>
      <c r="Q52" s="100"/>
      <c r="R52" s="609" t="s">
        <v>116</v>
      </c>
      <c r="S52" s="609"/>
      <c r="T52" s="609"/>
      <c r="U52" s="187">
        <f>U47+U49+U51</f>
        <v>1197153.48</v>
      </c>
      <c r="V52" s="100"/>
      <c r="W52" s="259"/>
      <c r="X52" s="258"/>
      <c r="Y52" s="258"/>
      <c r="Z52" s="90"/>
    </row>
    <row r="53" spans="2:26" s="58" customFormat="1" ht="31.5" customHeight="1" thickBot="1">
      <c r="B53" s="74"/>
      <c r="C53" s="60"/>
      <c r="D53" s="60"/>
      <c r="E53" s="60"/>
      <c r="F53" s="60"/>
      <c r="G53" s="74"/>
      <c r="H53" s="81"/>
      <c r="I53" s="60"/>
      <c r="J53" s="60"/>
      <c r="K53" s="60"/>
      <c r="L53" s="60"/>
      <c r="M53" s="60"/>
      <c r="N53" s="60"/>
      <c r="O53" s="60"/>
      <c r="P53" s="60"/>
      <c r="Q53" s="60"/>
      <c r="W53" s="259"/>
      <c r="X53" s="259"/>
      <c r="Y53" s="258"/>
      <c r="Z53" s="90"/>
    </row>
    <row r="54" spans="2:26" s="58" customFormat="1" ht="39" customHeight="1" thickBot="1">
      <c r="B54" s="403" t="s">
        <v>145</v>
      </c>
      <c r="C54" s="404"/>
      <c r="D54" s="404"/>
      <c r="E54" s="404"/>
      <c r="F54" s="404"/>
      <c r="G54" s="404"/>
      <c r="H54" s="404"/>
      <c r="I54" s="404"/>
      <c r="J54" s="404"/>
      <c r="K54" s="404"/>
      <c r="L54" s="404"/>
      <c r="M54" s="404"/>
      <c r="N54" s="404"/>
      <c r="O54" s="404"/>
      <c r="P54" s="404"/>
      <c r="Q54" s="404"/>
      <c r="R54" s="404"/>
      <c r="S54" s="404"/>
      <c r="T54" s="404"/>
      <c r="U54" s="404"/>
      <c r="V54" s="405"/>
      <c r="W54" s="82"/>
    </row>
    <row r="55" spans="2:26" s="58" customFormat="1" ht="37.200000000000003" customHeight="1" thickBot="1">
      <c r="B55" s="403" t="s">
        <v>998</v>
      </c>
      <c r="C55" s="404"/>
      <c r="D55" s="404"/>
      <c r="E55" s="404"/>
      <c r="F55" s="404"/>
      <c r="G55" s="404"/>
      <c r="H55" s="404"/>
      <c r="I55" s="404"/>
      <c r="J55" s="404"/>
      <c r="K55" s="404"/>
      <c r="L55" s="404"/>
      <c r="M55" s="404"/>
      <c r="N55" s="404"/>
      <c r="O55" s="404"/>
      <c r="P55" s="404"/>
      <c r="Q55" s="404"/>
      <c r="R55" s="404"/>
      <c r="S55" s="404"/>
      <c r="T55" s="404"/>
      <c r="U55" s="404"/>
      <c r="V55" s="405"/>
      <c r="W55" s="59"/>
    </row>
    <row r="56" spans="2:26" s="58" customFormat="1" ht="81" customHeight="1" thickBot="1">
      <c r="B56" s="400" t="s">
        <v>144</v>
      </c>
      <c r="C56" s="875" t="s">
        <v>142</v>
      </c>
      <c r="D56" s="875"/>
      <c r="E56" s="875"/>
      <c r="F56" s="203" t="s">
        <v>425</v>
      </c>
      <c r="G56" s="203" t="s">
        <v>266</v>
      </c>
      <c r="H56" s="203" t="s">
        <v>115</v>
      </c>
      <c r="I56" s="248" t="s">
        <v>103</v>
      </c>
      <c r="J56" s="248" t="s">
        <v>104</v>
      </c>
      <c r="K56" s="248" t="s">
        <v>105</v>
      </c>
      <c r="L56" s="248" t="s">
        <v>106</v>
      </c>
      <c r="M56" s="248" t="s">
        <v>107</v>
      </c>
      <c r="N56" s="248" t="s">
        <v>108</v>
      </c>
      <c r="O56" s="248" t="s">
        <v>109</v>
      </c>
      <c r="P56" s="248" t="s">
        <v>110</v>
      </c>
      <c r="Q56" s="248" t="s">
        <v>111</v>
      </c>
      <c r="R56" s="248" t="s">
        <v>112</v>
      </c>
      <c r="S56" s="248" t="s">
        <v>113</v>
      </c>
      <c r="T56" s="248" t="s">
        <v>114</v>
      </c>
      <c r="U56" s="248" t="s">
        <v>42</v>
      </c>
      <c r="V56" s="204" t="s">
        <v>265</v>
      </c>
      <c r="W56" s="59"/>
    </row>
    <row r="57" spans="2:26" s="58" customFormat="1" ht="96" customHeight="1">
      <c r="B57" s="401"/>
      <c r="C57" s="876" t="s">
        <v>502</v>
      </c>
      <c r="D57" s="706"/>
      <c r="E57" s="707"/>
      <c r="F57" s="393">
        <v>200</v>
      </c>
      <c r="G57" s="710" t="s">
        <v>203</v>
      </c>
      <c r="H57" s="712">
        <v>7862</v>
      </c>
      <c r="I57" s="370">
        <v>1</v>
      </c>
      <c r="J57" s="368">
        <v>1</v>
      </c>
      <c r="K57" s="368">
        <v>1</v>
      </c>
      <c r="L57" s="368">
        <v>1</v>
      </c>
      <c r="M57" s="368">
        <v>1</v>
      </c>
      <c r="N57" s="368">
        <v>1</v>
      </c>
      <c r="O57" s="370">
        <v>1</v>
      </c>
      <c r="P57" s="368">
        <v>1</v>
      </c>
      <c r="Q57" s="368">
        <v>1</v>
      </c>
      <c r="R57" s="368">
        <v>1</v>
      </c>
      <c r="S57" s="368">
        <v>1</v>
      </c>
      <c r="T57" s="368">
        <v>1</v>
      </c>
      <c r="U57" s="120">
        <f>SUM(I57:T57)</f>
        <v>12</v>
      </c>
      <c r="V57" s="810" t="s">
        <v>983</v>
      </c>
      <c r="W57" s="257"/>
      <c r="X57" s="258"/>
      <c r="Y57" s="258"/>
      <c r="Z57" s="89"/>
    </row>
    <row r="58" spans="2:26" s="58" customFormat="1" ht="96" customHeight="1">
      <c r="B58" s="401"/>
      <c r="C58" s="880"/>
      <c r="D58" s="709"/>
      <c r="E58" s="615"/>
      <c r="F58" s="392"/>
      <c r="G58" s="711"/>
      <c r="H58" s="392"/>
      <c r="I58" s="129">
        <v>77724.539999999994</v>
      </c>
      <c r="J58" s="129">
        <v>77724.539999999994</v>
      </c>
      <c r="K58" s="129">
        <v>77724.539999999994</v>
      </c>
      <c r="L58" s="129">
        <v>77724.539999999994</v>
      </c>
      <c r="M58" s="129">
        <v>77724.539999999994</v>
      </c>
      <c r="N58" s="129">
        <v>77724.539999999994</v>
      </c>
      <c r="O58" s="129">
        <v>77724.539999999994</v>
      </c>
      <c r="P58" s="129">
        <v>77724.539999999994</v>
      </c>
      <c r="Q58" s="129">
        <v>77724.539999999994</v>
      </c>
      <c r="R58" s="129">
        <v>77724.539999999994</v>
      </c>
      <c r="S58" s="129">
        <v>77724.539999999994</v>
      </c>
      <c r="T58" s="129">
        <v>77724.539999999994</v>
      </c>
      <c r="U58" s="166">
        <f t="shared" ref="U58:U60" si="1">SUM(I58:T58)</f>
        <v>932694.4800000001</v>
      </c>
      <c r="V58" s="881"/>
      <c r="W58" s="252">
        <v>932694.48</v>
      </c>
      <c r="X58" s="117">
        <f>W58/U57</f>
        <v>77724.539999999994</v>
      </c>
      <c r="Y58" s="253">
        <f>U58-W58</f>
        <v>0</v>
      </c>
      <c r="Z58" s="90"/>
    </row>
    <row r="59" spans="2:26" s="58" customFormat="1" ht="76.2" customHeight="1">
      <c r="B59" s="401"/>
      <c r="C59" s="876" t="s">
        <v>204</v>
      </c>
      <c r="D59" s="706"/>
      <c r="E59" s="707"/>
      <c r="F59" s="393">
        <v>360</v>
      </c>
      <c r="G59" s="710" t="s">
        <v>169</v>
      </c>
      <c r="H59" s="712">
        <v>1000</v>
      </c>
      <c r="I59" s="283">
        <v>1</v>
      </c>
      <c r="J59" s="190">
        <v>1</v>
      </c>
      <c r="K59" s="190">
        <v>1</v>
      </c>
      <c r="L59" s="190">
        <v>1</v>
      </c>
      <c r="M59" s="190">
        <v>1</v>
      </c>
      <c r="N59" s="190">
        <v>1</v>
      </c>
      <c r="O59" s="371">
        <v>1</v>
      </c>
      <c r="P59" s="126">
        <v>1</v>
      </c>
      <c r="Q59" s="126">
        <v>1</v>
      </c>
      <c r="R59" s="126">
        <v>1</v>
      </c>
      <c r="S59" s="126">
        <v>1</v>
      </c>
      <c r="T59" s="126">
        <v>1</v>
      </c>
      <c r="U59" s="120">
        <f t="shared" si="1"/>
        <v>12</v>
      </c>
      <c r="V59" s="810" t="s">
        <v>984</v>
      </c>
      <c r="W59" s="257"/>
      <c r="X59" s="258"/>
      <c r="Y59" s="258"/>
      <c r="Z59" s="90"/>
    </row>
    <row r="60" spans="2:26" s="58" customFormat="1" ht="76.2" customHeight="1" thickBot="1">
      <c r="B60" s="402"/>
      <c r="C60" s="877"/>
      <c r="D60" s="716"/>
      <c r="E60" s="717"/>
      <c r="F60" s="399"/>
      <c r="G60" s="718"/>
      <c r="H60" s="399"/>
      <c r="I60" s="156">
        <v>22500</v>
      </c>
      <c r="J60" s="156">
        <v>22500</v>
      </c>
      <c r="K60" s="156">
        <v>22500</v>
      </c>
      <c r="L60" s="156">
        <v>22500</v>
      </c>
      <c r="M60" s="156">
        <v>22500</v>
      </c>
      <c r="N60" s="156">
        <v>22500</v>
      </c>
      <c r="O60" s="156">
        <v>22500</v>
      </c>
      <c r="P60" s="156">
        <v>22500</v>
      </c>
      <c r="Q60" s="156">
        <v>22500</v>
      </c>
      <c r="R60" s="156">
        <v>22500</v>
      </c>
      <c r="S60" s="156">
        <v>22500</v>
      </c>
      <c r="T60" s="156">
        <v>22500</v>
      </c>
      <c r="U60" s="167">
        <f t="shared" si="1"/>
        <v>270000</v>
      </c>
      <c r="V60" s="882"/>
      <c r="W60" s="252">
        <v>270000</v>
      </c>
      <c r="X60" s="117">
        <f>W60/U59</f>
        <v>22500</v>
      </c>
      <c r="Y60" s="253">
        <f>U60-W60</f>
        <v>0</v>
      </c>
      <c r="Z60" s="90"/>
    </row>
    <row r="61" spans="2:26" s="58" customFormat="1" ht="42" customHeight="1">
      <c r="B61" s="91"/>
      <c r="C61" s="100"/>
      <c r="D61" s="100"/>
      <c r="E61" s="100"/>
      <c r="F61" s="100"/>
      <c r="G61" s="91"/>
      <c r="H61" s="115"/>
      <c r="I61" s="100"/>
      <c r="J61" s="100"/>
      <c r="K61" s="100"/>
      <c r="L61" s="100"/>
      <c r="M61" s="100"/>
      <c r="N61" s="100"/>
      <c r="O61" s="100"/>
      <c r="P61" s="100"/>
      <c r="Q61" s="100"/>
      <c r="R61" s="609" t="s">
        <v>116</v>
      </c>
      <c r="S61" s="609"/>
      <c r="T61" s="609"/>
      <c r="U61" s="187">
        <f>U58+U60</f>
        <v>1202694.48</v>
      </c>
      <c r="V61" s="100"/>
      <c r="W61" s="259"/>
      <c r="X61" s="258"/>
      <c r="Y61" s="258"/>
      <c r="Z61" s="90"/>
    </row>
    <row r="62" spans="2:26" ht="11.25" customHeight="1"/>
    <row r="64" spans="2:26" ht="9.75" customHeight="1"/>
    <row r="66" ht="16.5" customHeight="1"/>
  </sheetData>
  <mergeCells count="141">
    <mergeCell ref="R61:T61"/>
    <mergeCell ref="B54:V54"/>
    <mergeCell ref="B55:V55"/>
    <mergeCell ref="B56:B60"/>
    <mergeCell ref="C56:E56"/>
    <mergeCell ref="C57:E58"/>
    <mergeCell ref="F57:F58"/>
    <mergeCell ref="G57:G58"/>
    <mergeCell ref="H57:H58"/>
    <mergeCell ref="V57:V58"/>
    <mergeCell ref="C59:E60"/>
    <mergeCell ref="F59:F60"/>
    <mergeCell ref="G59:G60"/>
    <mergeCell ref="H59:H60"/>
    <mergeCell ref="V59:V60"/>
    <mergeCell ref="B45:B51"/>
    <mergeCell ref="R52:T52"/>
    <mergeCell ref="C50:E51"/>
    <mergeCell ref="F50:F51"/>
    <mergeCell ref="H50:H51"/>
    <mergeCell ref="V50:V51"/>
    <mergeCell ref="B44:V44"/>
    <mergeCell ref="C46:E47"/>
    <mergeCell ref="F46:F47"/>
    <mergeCell ref="H46:H47"/>
    <mergeCell ref="V46:V47"/>
    <mergeCell ref="C48:E49"/>
    <mergeCell ref="F48:F49"/>
    <mergeCell ref="H48:H49"/>
    <mergeCell ref="V48:V49"/>
    <mergeCell ref="G46:G47"/>
    <mergeCell ref="G48:G49"/>
    <mergeCell ref="C26:F26"/>
    <mergeCell ref="C27:F27"/>
    <mergeCell ref="C28:F28"/>
    <mergeCell ref="C29:F29"/>
    <mergeCell ref="C30:F30"/>
    <mergeCell ref="C31:F31"/>
    <mergeCell ref="C32:F32"/>
    <mergeCell ref="C33:F33"/>
    <mergeCell ref="G50:G51"/>
    <mergeCell ref="C45:E45"/>
    <mergeCell ref="U41:U42"/>
    <mergeCell ref="B43:V43"/>
    <mergeCell ref="U29:U30"/>
    <mergeCell ref="U35:U36"/>
    <mergeCell ref="C34:F34"/>
    <mergeCell ref="C35:F35"/>
    <mergeCell ref="C36:F36"/>
    <mergeCell ref="C37:F37"/>
    <mergeCell ref="C38:F38"/>
    <mergeCell ref="C39:F39"/>
    <mergeCell ref="C40:F40"/>
    <mergeCell ref="C41:F41"/>
    <mergeCell ref="C42:F42"/>
    <mergeCell ref="U38:U39"/>
    <mergeCell ref="U32:U33"/>
    <mergeCell ref="O17:Q18"/>
    <mergeCell ref="R17:T18"/>
    <mergeCell ref="U17:U18"/>
    <mergeCell ref="B19:B20"/>
    <mergeCell ref="C19:D20"/>
    <mergeCell ref="E19:F20"/>
    <mergeCell ref="G19:H20"/>
    <mergeCell ref="I19:K20"/>
    <mergeCell ref="L19:N20"/>
    <mergeCell ref="O19:Q20"/>
    <mergeCell ref="B17:B18"/>
    <mergeCell ref="C17:D18"/>
    <mergeCell ref="E17:F18"/>
    <mergeCell ref="G17:H18"/>
    <mergeCell ref="I17:K18"/>
    <mergeCell ref="L17:N18"/>
    <mergeCell ref="R19:T20"/>
    <mergeCell ref="U19:U20"/>
    <mergeCell ref="F9:G9"/>
    <mergeCell ref="H9:M9"/>
    <mergeCell ref="N9:P9"/>
    <mergeCell ref="Q9:U9"/>
    <mergeCell ref="B15:U15"/>
    <mergeCell ref="C16:D16"/>
    <mergeCell ref="E16:F16"/>
    <mergeCell ref="G16:H16"/>
    <mergeCell ref="I16:K16"/>
    <mergeCell ref="L16:N16"/>
    <mergeCell ref="O16:Q16"/>
    <mergeCell ref="R16:T16"/>
    <mergeCell ref="B10:U10"/>
    <mergeCell ref="B11:U11"/>
    <mergeCell ref="B12:U12"/>
    <mergeCell ref="B13:U13"/>
    <mergeCell ref="B14:D14"/>
    <mergeCell ref="E14:U14"/>
    <mergeCell ref="G23:H23"/>
    <mergeCell ref="I23:K23"/>
    <mergeCell ref="L23:N23"/>
    <mergeCell ref="O23:Q23"/>
    <mergeCell ref="R23:T23"/>
    <mergeCell ref="C24:D24"/>
    <mergeCell ref="E24:F24"/>
    <mergeCell ref="C1:T1"/>
    <mergeCell ref="D3:S3"/>
    <mergeCell ref="B5:D5"/>
    <mergeCell ref="B6:D6"/>
    <mergeCell ref="B7:D7"/>
    <mergeCell ref="R5:U5"/>
    <mergeCell ref="E5:Q5"/>
    <mergeCell ref="L6:U6"/>
    <mergeCell ref="C2:T2"/>
    <mergeCell ref="E6:K6"/>
    <mergeCell ref="E7:G7"/>
    <mergeCell ref="H7:K7"/>
    <mergeCell ref="L7:O7"/>
    <mergeCell ref="P7:U7"/>
    <mergeCell ref="B8:U8"/>
    <mergeCell ref="B9:C9"/>
    <mergeCell ref="D9:E9"/>
    <mergeCell ref="B22:B24"/>
    <mergeCell ref="U26:U27"/>
    <mergeCell ref="O21:Q21"/>
    <mergeCell ref="R21:T21"/>
    <mergeCell ref="G21:H21"/>
    <mergeCell ref="I21:K21"/>
    <mergeCell ref="C21:D21"/>
    <mergeCell ref="E21:F21"/>
    <mergeCell ref="L21:N21"/>
    <mergeCell ref="C25:F25"/>
    <mergeCell ref="C22:D22"/>
    <mergeCell ref="E22:F22"/>
    <mergeCell ref="G22:H22"/>
    <mergeCell ref="I22:K22"/>
    <mergeCell ref="L22:N22"/>
    <mergeCell ref="O22:Q22"/>
    <mergeCell ref="R22:T22"/>
    <mergeCell ref="G24:H24"/>
    <mergeCell ref="I24:K24"/>
    <mergeCell ref="L24:N24"/>
    <mergeCell ref="O24:Q24"/>
    <mergeCell ref="R24:T24"/>
    <mergeCell ref="C23:D23"/>
    <mergeCell ref="E23:F23"/>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3" manualBreakCount="3">
    <brk id="24" min="1" max="21" man="1"/>
    <brk id="42" min="1" max="21" man="1"/>
    <brk id="53" min="1" max="21" man="1"/>
  </rowBreaks>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59999389629810485"/>
  </sheetPr>
  <dimension ref="A1:Z57"/>
  <sheetViews>
    <sheetView view="pageBreakPreview" topLeftCell="B43" zoomScale="70" zoomScaleNormal="100" zoomScaleSheetLayoutView="70" workbookViewId="0">
      <selection activeCell="N38" sqref="N38"/>
    </sheetView>
  </sheetViews>
  <sheetFormatPr baseColWidth="10" defaultColWidth="11.44140625" defaultRowHeight="13.8"/>
  <cols>
    <col min="1" max="1" width="0.6640625" style="50" hidden="1" customWidth="1"/>
    <col min="2" max="2" width="23" style="75" customWidth="1"/>
    <col min="3" max="3" width="25.5546875" style="50" customWidth="1"/>
    <col min="4" max="4" width="15.88671875" style="50" customWidth="1"/>
    <col min="5" max="5" width="24.6640625" style="50" customWidth="1"/>
    <col min="6" max="6" width="21.5546875" style="50" customWidth="1"/>
    <col min="7" max="7" width="22.109375" style="75" customWidth="1"/>
    <col min="8" max="8" width="20.44140625" style="50" customWidth="1"/>
    <col min="9" max="20" width="17.6640625" style="50" customWidth="1"/>
    <col min="21" max="21" width="24.5546875" style="50" customWidth="1"/>
    <col min="22" max="22" width="16.88671875" style="50" customWidth="1"/>
    <col min="23" max="23" width="16.44140625" style="50" customWidth="1"/>
    <col min="24" max="24" width="17.5546875" style="50" bestFit="1" customWidth="1"/>
    <col min="25" max="25" width="15.5546875" style="50" bestFit="1" customWidth="1"/>
    <col min="26" max="26" width="18.44140625" style="50" customWidth="1"/>
    <col min="27" max="16384" width="11.44140625" style="50"/>
  </cols>
  <sheetData>
    <row r="1" spans="2:25" ht="46.95" customHeight="1">
      <c r="B1" s="71"/>
      <c r="C1" s="445" t="s">
        <v>1002</v>
      </c>
      <c r="D1" s="445"/>
      <c r="E1" s="445"/>
      <c r="F1" s="445"/>
      <c r="G1" s="445"/>
      <c r="H1" s="445"/>
      <c r="I1" s="445"/>
      <c r="J1" s="445"/>
      <c r="K1" s="445"/>
      <c r="L1" s="445"/>
      <c r="M1" s="445"/>
      <c r="N1" s="445"/>
      <c r="O1" s="445"/>
      <c r="P1" s="445"/>
      <c r="Q1" s="445"/>
      <c r="R1" s="445"/>
      <c r="S1" s="445"/>
      <c r="T1" s="445"/>
      <c r="U1" s="49"/>
    </row>
    <row r="2" spans="2:25" ht="42.6" customHeight="1" thickBot="1">
      <c r="B2" s="71"/>
      <c r="C2" s="468" t="s">
        <v>1164</v>
      </c>
      <c r="D2" s="468"/>
      <c r="E2" s="468"/>
      <c r="F2" s="468"/>
      <c r="G2" s="468"/>
      <c r="H2" s="468"/>
      <c r="I2" s="468"/>
      <c r="J2" s="468"/>
      <c r="K2" s="468"/>
      <c r="L2" s="468"/>
      <c r="M2" s="468"/>
      <c r="N2" s="468"/>
      <c r="O2" s="468"/>
      <c r="P2" s="468"/>
      <c r="Q2" s="468"/>
      <c r="R2" s="468"/>
      <c r="S2" s="468"/>
      <c r="T2" s="468"/>
      <c r="U2" s="49"/>
    </row>
    <row r="3" spans="2:25" ht="31.95" customHeight="1" thickBot="1">
      <c r="B3" s="73"/>
      <c r="C3" s="53"/>
      <c r="D3" s="459" t="s">
        <v>133</v>
      </c>
      <c r="E3" s="460"/>
      <c r="F3" s="460"/>
      <c r="G3" s="460"/>
      <c r="H3" s="460"/>
      <c r="I3" s="460"/>
      <c r="J3" s="460"/>
      <c r="K3" s="460"/>
      <c r="L3" s="460"/>
      <c r="M3" s="460"/>
      <c r="N3" s="460"/>
      <c r="O3" s="460"/>
      <c r="P3" s="460"/>
      <c r="Q3" s="460"/>
      <c r="R3" s="460"/>
      <c r="S3" s="461"/>
      <c r="T3" s="53"/>
      <c r="U3" s="53"/>
    </row>
    <row r="4" spans="2:25" ht="26.25" customHeight="1" thickBot="1">
      <c r="B4" s="73"/>
      <c r="C4" s="53"/>
      <c r="D4" s="134"/>
      <c r="E4" s="134"/>
      <c r="F4" s="134"/>
      <c r="G4" s="134"/>
      <c r="H4" s="134"/>
      <c r="I4" s="134"/>
      <c r="J4" s="134"/>
      <c r="K4" s="134"/>
      <c r="L4" s="134"/>
      <c r="M4" s="134"/>
      <c r="N4" s="134"/>
      <c r="O4" s="134"/>
      <c r="P4" s="134"/>
      <c r="Q4" s="134"/>
      <c r="R4" s="134"/>
      <c r="S4" s="134"/>
      <c r="T4" s="53"/>
      <c r="U4" s="53"/>
    </row>
    <row r="5" spans="2:25" s="85" customFormat="1" ht="33.6" customHeight="1">
      <c r="B5" s="685" t="s">
        <v>134</v>
      </c>
      <c r="C5" s="686"/>
      <c r="D5" s="686"/>
      <c r="E5" s="766" t="s">
        <v>847</v>
      </c>
      <c r="F5" s="767"/>
      <c r="G5" s="767"/>
      <c r="H5" s="767"/>
      <c r="I5" s="767"/>
      <c r="J5" s="767"/>
      <c r="K5" s="767"/>
      <c r="L5" s="767"/>
      <c r="M5" s="767"/>
      <c r="N5" s="767"/>
      <c r="O5" s="767"/>
      <c r="P5" s="804"/>
      <c r="Q5" s="803" t="s">
        <v>1001</v>
      </c>
      <c r="R5" s="764"/>
      <c r="S5" s="764"/>
      <c r="T5" s="764"/>
      <c r="U5" s="765"/>
    </row>
    <row r="6" spans="2:25" s="85" customFormat="1" ht="30" customHeight="1">
      <c r="B6" s="687" t="s">
        <v>135</v>
      </c>
      <c r="C6" s="688"/>
      <c r="D6" s="688"/>
      <c r="E6" s="805" t="s">
        <v>539</v>
      </c>
      <c r="F6" s="806"/>
      <c r="G6" s="806"/>
      <c r="H6" s="806"/>
      <c r="I6" s="806"/>
      <c r="J6" s="806"/>
      <c r="K6" s="806"/>
      <c r="L6" s="807"/>
      <c r="M6" s="649" t="s">
        <v>313</v>
      </c>
      <c r="N6" s="650"/>
      <c r="O6" s="650"/>
      <c r="P6" s="650"/>
      <c r="Q6" s="650"/>
      <c r="R6" s="650"/>
      <c r="S6" s="650"/>
      <c r="T6" s="650"/>
      <c r="U6" s="651"/>
    </row>
    <row r="7" spans="2:25" s="56" customFormat="1" ht="34.950000000000003" customHeight="1" thickBot="1">
      <c r="B7" s="483" t="s">
        <v>962</v>
      </c>
      <c r="C7" s="484"/>
      <c r="D7" s="484"/>
      <c r="E7" s="489">
        <f>U40</f>
        <v>1203440.8800000001</v>
      </c>
      <c r="F7" s="490"/>
      <c r="G7" s="491"/>
      <c r="H7" s="488" t="s">
        <v>991</v>
      </c>
      <c r="I7" s="488"/>
      <c r="J7" s="488"/>
      <c r="K7" s="488"/>
      <c r="L7" s="489">
        <f>U47</f>
        <v>1207667.8800000001</v>
      </c>
      <c r="M7" s="490"/>
      <c r="N7" s="490"/>
      <c r="O7" s="490"/>
      <c r="P7" s="486"/>
      <c r="Q7" s="486"/>
      <c r="R7" s="486"/>
      <c r="S7" s="486"/>
      <c r="T7" s="486"/>
      <c r="U7" s="487"/>
      <c r="W7" s="85"/>
      <c r="X7" s="122"/>
      <c r="Y7" s="85"/>
    </row>
    <row r="8" spans="2:25" s="58" customFormat="1" ht="34.200000000000003" customHeight="1" thickBot="1">
      <c r="B8" s="655" t="s">
        <v>137</v>
      </c>
      <c r="C8" s="656"/>
      <c r="D8" s="656"/>
      <c r="E8" s="656"/>
      <c r="F8" s="656"/>
      <c r="G8" s="656"/>
      <c r="H8" s="656"/>
      <c r="I8" s="656"/>
      <c r="J8" s="656"/>
      <c r="K8" s="656"/>
      <c r="L8" s="656"/>
      <c r="M8" s="656"/>
      <c r="N8" s="656"/>
      <c r="O8" s="656"/>
      <c r="P8" s="656"/>
      <c r="Q8" s="656"/>
      <c r="R8" s="656"/>
      <c r="S8" s="656"/>
      <c r="T8" s="656"/>
      <c r="U8" s="657"/>
      <c r="V8" s="56"/>
    </row>
    <row r="9" spans="2:25" s="58" customFormat="1" ht="34.950000000000003" customHeight="1" thickBot="1">
      <c r="B9" s="674" t="s">
        <v>138</v>
      </c>
      <c r="C9" s="894"/>
      <c r="D9" s="895" t="s">
        <v>123</v>
      </c>
      <c r="E9" s="677"/>
      <c r="F9" s="674" t="s">
        <v>139</v>
      </c>
      <c r="G9" s="894"/>
      <c r="H9" s="895" t="s">
        <v>207</v>
      </c>
      <c r="I9" s="676"/>
      <c r="J9" s="676"/>
      <c r="K9" s="676"/>
      <c r="L9" s="676"/>
      <c r="M9" s="677"/>
      <c r="N9" s="674" t="s">
        <v>140</v>
      </c>
      <c r="O9" s="675"/>
      <c r="P9" s="894"/>
      <c r="Q9" s="895" t="s">
        <v>326</v>
      </c>
      <c r="R9" s="676"/>
      <c r="S9" s="676"/>
      <c r="T9" s="676"/>
      <c r="U9" s="677"/>
      <c r="V9" s="56"/>
    </row>
    <row r="10" spans="2:25" s="58" customFormat="1" ht="34.200000000000003"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56"/>
    </row>
    <row r="11" spans="2:25" s="58" customFormat="1" ht="45" customHeight="1" thickBot="1">
      <c r="B11" s="662" t="s">
        <v>776</v>
      </c>
      <c r="C11" s="663"/>
      <c r="D11" s="663"/>
      <c r="E11" s="663"/>
      <c r="F11" s="663"/>
      <c r="G11" s="663"/>
      <c r="H11" s="663"/>
      <c r="I11" s="663"/>
      <c r="J11" s="663"/>
      <c r="K11" s="663"/>
      <c r="L11" s="663"/>
      <c r="M11" s="663"/>
      <c r="N11" s="663"/>
      <c r="O11" s="663"/>
      <c r="P11" s="663"/>
      <c r="Q11" s="663"/>
      <c r="R11" s="663"/>
      <c r="S11" s="663"/>
      <c r="T11" s="663"/>
      <c r="U11" s="664"/>
      <c r="V11" s="71"/>
    </row>
    <row r="12" spans="2:25" s="58" customFormat="1" ht="34.200000000000003"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row>
    <row r="13" spans="2:25" s="58" customFormat="1" ht="54.6" customHeight="1" thickBot="1">
      <c r="B13" s="665" t="s">
        <v>848</v>
      </c>
      <c r="C13" s="666"/>
      <c r="D13" s="666"/>
      <c r="E13" s="666"/>
      <c r="F13" s="666"/>
      <c r="G13" s="666"/>
      <c r="H13" s="666"/>
      <c r="I13" s="666"/>
      <c r="J13" s="666"/>
      <c r="K13" s="666"/>
      <c r="L13" s="666"/>
      <c r="M13" s="666"/>
      <c r="N13" s="666"/>
      <c r="O13" s="666"/>
      <c r="P13" s="666"/>
      <c r="Q13" s="666"/>
      <c r="R13" s="666"/>
      <c r="S13" s="666"/>
      <c r="T13" s="666"/>
      <c r="U13" s="667"/>
      <c r="V13" s="56"/>
    </row>
    <row r="14" spans="2:25" s="58" customFormat="1" ht="43.95" customHeight="1" thickBot="1">
      <c r="B14" s="822" t="s">
        <v>849</v>
      </c>
      <c r="C14" s="823"/>
      <c r="D14" s="824"/>
      <c r="E14" s="668" t="s">
        <v>850</v>
      </c>
      <c r="F14" s="669"/>
      <c r="G14" s="669"/>
      <c r="H14" s="669"/>
      <c r="I14" s="669"/>
      <c r="J14" s="669"/>
      <c r="K14" s="669"/>
      <c r="L14" s="669"/>
      <c r="M14" s="669"/>
      <c r="N14" s="669"/>
      <c r="O14" s="669"/>
      <c r="P14" s="669"/>
      <c r="Q14" s="669"/>
      <c r="R14" s="669"/>
      <c r="S14" s="669"/>
      <c r="T14" s="669"/>
      <c r="U14" s="670"/>
      <c r="V14" s="56"/>
    </row>
    <row r="15" spans="2:25" s="58" customFormat="1" ht="42.6" customHeight="1" thickBot="1">
      <c r="B15" s="796" t="s">
        <v>436</v>
      </c>
      <c r="C15" s="797"/>
      <c r="D15" s="797"/>
      <c r="E15" s="797"/>
      <c r="F15" s="797"/>
      <c r="G15" s="797"/>
      <c r="H15" s="797"/>
      <c r="I15" s="797"/>
      <c r="J15" s="797"/>
      <c r="K15" s="797"/>
      <c r="L15" s="797"/>
      <c r="M15" s="797"/>
      <c r="N15" s="797"/>
      <c r="O15" s="797"/>
      <c r="P15" s="797"/>
      <c r="Q15" s="797"/>
      <c r="R15" s="797"/>
      <c r="S15" s="797"/>
      <c r="T15" s="797"/>
      <c r="U15" s="798"/>
      <c r="V15" s="56"/>
    </row>
    <row r="16" spans="2:25" s="58" customFormat="1" ht="42.6"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56"/>
    </row>
    <row r="17" spans="2:22" s="58" customFormat="1" ht="28.5" customHeight="1">
      <c r="B17" s="454" t="s">
        <v>89</v>
      </c>
      <c r="C17" s="436" t="s">
        <v>851</v>
      </c>
      <c r="D17" s="436"/>
      <c r="E17" s="436" t="s">
        <v>853</v>
      </c>
      <c r="F17" s="436"/>
      <c r="G17" s="436" t="s">
        <v>95</v>
      </c>
      <c r="H17" s="436"/>
      <c r="I17" s="436" t="s">
        <v>857</v>
      </c>
      <c r="J17" s="436"/>
      <c r="K17" s="436"/>
      <c r="L17" s="455" t="s">
        <v>158</v>
      </c>
      <c r="M17" s="464"/>
      <c r="N17" s="456"/>
      <c r="O17" s="436" t="s">
        <v>94</v>
      </c>
      <c r="P17" s="436"/>
      <c r="Q17" s="436"/>
      <c r="R17" s="436" t="s">
        <v>861</v>
      </c>
      <c r="S17" s="436"/>
      <c r="T17" s="436"/>
      <c r="U17" s="462">
        <f>U24</f>
        <v>1</v>
      </c>
      <c r="V17" s="56"/>
    </row>
    <row r="18" spans="2:22" s="58" customFormat="1" ht="103.2" customHeight="1">
      <c r="B18" s="454"/>
      <c r="C18" s="436"/>
      <c r="D18" s="436"/>
      <c r="E18" s="436"/>
      <c r="F18" s="436"/>
      <c r="G18" s="436"/>
      <c r="H18" s="436"/>
      <c r="I18" s="436"/>
      <c r="J18" s="436"/>
      <c r="K18" s="436"/>
      <c r="L18" s="457"/>
      <c r="M18" s="465"/>
      <c r="N18" s="458"/>
      <c r="O18" s="436"/>
      <c r="P18" s="436"/>
      <c r="Q18" s="436"/>
      <c r="R18" s="436"/>
      <c r="S18" s="436"/>
      <c r="T18" s="436"/>
      <c r="U18" s="463"/>
      <c r="V18" s="56"/>
    </row>
    <row r="19" spans="2:22" s="58" customFormat="1" ht="55.2" customHeight="1">
      <c r="B19" s="454" t="s">
        <v>433</v>
      </c>
      <c r="C19" s="436" t="s">
        <v>852</v>
      </c>
      <c r="D19" s="436"/>
      <c r="E19" s="436" t="s">
        <v>854</v>
      </c>
      <c r="F19" s="436"/>
      <c r="G19" s="436" t="s">
        <v>96</v>
      </c>
      <c r="H19" s="436"/>
      <c r="I19" s="436" t="s">
        <v>858</v>
      </c>
      <c r="J19" s="436"/>
      <c r="K19" s="436"/>
      <c r="L19" s="455" t="s">
        <v>158</v>
      </c>
      <c r="M19" s="464"/>
      <c r="N19" s="456"/>
      <c r="O19" s="455" t="s">
        <v>94</v>
      </c>
      <c r="P19" s="464"/>
      <c r="Q19" s="456"/>
      <c r="R19" s="436" t="s">
        <v>862</v>
      </c>
      <c r="S19" s="436"/>
      <c r="T19" s="436"/>
      <c r="U19" s="462">
        <f>U27</f>
        <v>1</v>
      </c>
      <c r="V19" s="56"/>
    </row>
    <row r="20" spans="2:22" s="58" customFormat="1" ht="37.200000000000003" customHeight="1">
      <c r="B20" s="454"/>
      <c r="C20" s="436"/>
      <c r="D20" s="436"/>
      <c r="E20" s="436"/>
      <c r="F20" s="436"/>
      <c r="G20" s="436"/>
      <c r="H20" s="436"/>
      <c r="I20" s="436"/>
      <c r="J20" s="436"/>
      <c r="K20" s="436"/>
      <c r="L20" s="457"/>
      <c r="M20" s="465"/>
      <c r="N20" s="458"/>
      <c r="O20" s="457"/>
      <c r="P20" s="465"/>
      <c r="Q20" s="458"/>
      <c r="R20" s="436"/>
      <c r="S20" s="436"/>
      <c r="T20" s="436"/>
      <c r="U20" s="463"/>
      <c r="V20" s="56"/>
    </row>
    <row r="21" spans="2:22" s="58" customFormat="1" ht="132" customHeight="1">
      <c r="B21" s="160" t="s">
        <v>278</v>
      </c>
      <c r="C21" s="434" t="s">
        <v>1008</v>
      </c>
      <c r="D21" s="435"/>
      <c r="E21" s="434" t="s">
        <v>855</v>
      </c>
      <c r="F21" s="435"/>
      <c r="G21" s="436" t="s">
        <v>96</v>
      </c>
      <c r="H21" s="436"/>
      <c r="I21" s="434" t="s">
        <v>859</v>
      </c>
      <c r="J21" s="440"/>
      <c r="K21" s="435"/>
      <c r="L21" s="434" t="s">
        <v>158</v>
      </c>
      <c r="M21" s="440"/>
      <c r="N21" s="435"/>
      <c r="O21" s="434" t="s">
        <v>94</v>
      </c>
      <c r="P21" s="440"/>
      <c r="Q21" s="435"/>
      <c r="R21" s="434" t="s">
        <v>863</v>
      </c>
      <c r="S21" s="440" t="s">
        <v>863</v>
      </c>
      <c r="T21" s="435" t="s">
        <v>863</v>
      </c>
      <c r="U21" s="168">
        <v>1</v>
      </c>
      <c r="V21" s="56"/>
    </row>
    <row r="22" spans="2:22" s="58" customFormat="1" ht="153" customHeight="1" thickBot="1">
      <c r="B22" s="285" t="s">
        <v>98</v>
      </c>
      <c r="C22" s="492" t="s">
        <v>1009</v>
      </c>
      <c r="D22" s="492"/>
      <c r="E22" s="492" t="s">
        <v>856</v>
      </c>
      <c r="F22" s="492" t="s">
        <v>856</v>
      </c>
      <c r="G22" s="492" t="s">
        <v>97</v>
      </c>
      <c r="H22" s="492"/>
      <c r="I22" s="492" t="s">
        <v>860</v>
      </c>
      <c r="J22" s="492"/>
      <c r="K22" s="492"/>
      <c r="L22" s="441" t="s">
        <v>157</v>
      </c>
      <c r="M22" s="442"/>
      <c r="N22" s="443"/>
      <c r="O22" s="441" t="s">
        <v>94</v>
      </c>
      <c r="P22" s="442"/>
      <c r="Q22" s="443"/>
      <c r="R22" s="441" t="s">
        <v>864</v>
      </c>
      <c r="S22" s="442" t="s">
        <v>864</v>
      </c>
      <c r="T22" s="443" t="s">
        <v>864</v>
      </c>
      <c r="U22" s="169">
        <f>U33</f>
        <v>1</v>
      </c>
      <c r="V22" s="56"/>
    </row>
    <row r="23" spans="2:22" s="140" customFormat="1" ht="38.4" customHeight="1">
      <c r="B23" s="193" t="s">
        <v>427</v>
      </c>
      <c r="C23" s="598" t="s">
        <v>142</v>
      </c>
      <c r="D23" s="625"/>
      <c r="E23" s="625"/>
      <c r="F23" s="599"/>
      <c r="G23" s="194" t="s">
        <v>28</v>
      </c>
      <c r="H23" s="244" t="s">
        <v>30</v>
      </c>
      <c r="I23" s="244" t="s">
        <v>31</v>
      </c>
      <c r="J23" s="244" t="s">
        <v>32</v>
      </c>
      <c r="K23" s="244" t="s">
        <v>33</v>
      </c>
      <c r="L23" s="244" t="s">
        <v>34</v>
      </c>
      <c r="M23" s="244" t="s">
        <v>35</v>
      </c>
      <c r="N23" s="244" t="s">
        <v>36</v>
      </c>
      <c r="O23" s="244" t="s">
        <v>37</v>
      </c>
      <c r="P23" s="244" t="s">
        <v>38</v>
      </c>
      <c r="Q23" s="244" t="s">
        <v>39</v>
      </c>
      <c r="R23" s="244" t="s">
        <v>40</v>
      </c>
      <c r="S23" s="194" t="s">
        <v>41</v>
      </c>
      <c r="T23" s="194" t="s">
        <v>42</v>
      </c>
      <c r="U23" s="196" t="s">
        <v>143</v>
      </c>
      <c r="V23" s="101"/>
    </row>
    <row r="24" spans="2:22" s="140" customFormat="1" ht="31.2" customHeight="1">
      <c r="B24" s="177" t="s">
        <v>44</v>
      </c>
      <c r="C24" s="883" t="s">
        <v>865</v>
      </c>
      <c r="D24" s="884"/>
      <c r="E24" s="884"/>
      <c r="F24" s="885"/>
      <c r="G24" s="283" t="s">
        <v>275</v>
      </c>
      <c r="H24" s="190">
        <v>1</v>
      </c>
      <c r="I24" s="190">
        <v>1</v>
      </c>
      <c r="J24" s="190">
        <v>1</v>
      </c>
      <c r="K24" s="190">
        <v>1</v>
      </c>
      <c r="L24" s="190">
        <v>1</v>
      </c>
      <c r="M24" s="190">
        <v>1</v>
      </c>
      <c r="N24" s="190">
        <v>1</v>
      </c>
      <c r="O24" s="190">
        <v>1</v>
      </c>
      <c r="P24" s="190">
        <v>1</v>
      </c>
      <c r="Q24" s="190">
        <v>1</v>
      </c>
      <c r="R24" s="190">
        <v>1</v>
      </c>
      <c r="S24" s="190">
        <v>1</v>
      </c>
      <c r="T24" s="143">
        <f>SUM(H24:S24)</f>
        <v>12</v>
      </c>
      <c r="U24" s="889">
        <f>+T25/T24</f>
        <v>1</v>
      </c>
      <c r="V24" s="101"/>
    </row>
    <row r="25" spans="2:22" s="140" customFormat="1" ht="39" customHeight="1" thickBot="1">
      <c r="B25" s="177" t="s">
        <v>45</v>
      </c>
      <c r="C25" s="886" t="s">
        <v>866</v>
      </c>
      <c r="D25" s="887"/>
      <c r="E25" s="887"/>
      <c r="F25" s="888"/>
      <c r="G25" s="283" t="s">
        <v>275</v>
      </c>
      <c r="H25" s="190">
        <v>1</v>
      </c>
      <c r="I25" s="190">
        <v>1</v>
      </c>
      <c r="J25" s="190">
        <v>1</v>
      </c>
      <c r="K25" s="190">
        <v>1</v>
      </c>
      <c r="L25" s="190">
        <v>1</v>
      </c>
      <c r="M25" s="190">
        <v>1</v>
      </c>
      <c r="N25" s="190">
        <v>1</v>
      </c>
      <c r="O25" s="190">
        <v>1</v>
      </c>
      <c r="P25" s="190">
        <v>1</v>
      </c>
      <c r="Q25" s="190">
        <v>1</v>
      </c>
      <c r="R25" s="190">
        <v>1</v>
      </c>
      <c r="S25" s="190">
        <v>1</v>
      </c>
      <c r="T25" s="143">
        <f>SUM(H25:S25)</f>
        <v>12</v>
      </c>
      <c r="U25" s="890"/>
      <c r="V25" s="101"/>
    </row>
    <row r="26" spans="2:22" s="140" customFormat="1" ht="38.4" customHeight="1">
      <c r="B26" s="193" t="s">
        <v>427</v>
      </c>
      <c r="C26" s="598" t="s">
        <v>142</v>
      </c>
      <c r="D26" s="625"/>
      <c r="E26" s="625"/>
      <c r="F26" s="599"/>
      <c r="G26" s="194" t="s">
        <v>28</v>
      </c>
      <c r="H26" s="244" t="s">
        <v>30</v>
      </c>
      <c r="I26" s="244" t="s">
        <v>31</v>
      </c>
      <c r="J26" s="244" t="s">
        <v>32</v>
      </c>
      <c r="K26" s="244" t="s">
        <v>33</v>
      </c>
      <c r="L26" s="244" t="s">
        <v>34</v>
      </c>
      <c r="M26" s="244" t="s">
        <v>35</v>
      </c>
      <c r="N26" s="244" t="s">
        <v>36</v>
      </c>
      <c r="O26" s="244" t="s">
        <v>37</v>
      </c>
      <c r="P26" s="244" t="s">
        <v>38</v>
      </c>
      <c r="Q26" s="244" t="s">
        <v>39</v>
      </c>
      <c r="R26" s="244" t="s">
        <v>40</v>
      </c>
      <c r="S26" s="194" t="s">
        <v>41</v>
      </c>
      <c r="T26" s="194" t="s">
        <v>42</v>
      </c>
      <c r="U26" s="196" t="s">
        <v>143</v>
      </c>
      <c r="V26" s="101"/>
    </row>
    <row r="27" spans="2:22" s="140" customFormat="1" ht="31.2" customHeight="1">
      <c r="B27" s="177" t="s">
        <v>44</v>
      </c>
      <c r="C27" s="883" t="s">
        <v>867</v>
      </c>
      <c r="D27" s="884"/>
      <c r="E27" s="884"/>
      <c r="F27" s="885"/>
      <c r="G27" s="283" t="s">
        <v>869</v>
      </c>
      <c r="H27" s="185">
        <v>1</v>
      </c>
      <c r="I27" s="185">
        <v>1</v>
      </c>
      <c r="J27" s="185">
        <v>1</v>
      </c>
      <c r="K27" s="185">
        <v>1</v>
      </c>
      <c r="L27" s="185">
        <v>1</v>
      </c>
      <c r="M27" s="190">
        <v>1</v>
      </c>
      <c r="N27" s="190">
        <v>1</v>
      </c>
      <c r="O27" s="190">
        <v>1</v>
      </c>
      <c r="P27" s="190">
        <v>1</v>
      </c>
      <c r="Q27" s="190">
        <v>1</v>
      </c>
      <c r="R27" s="190">
        <v>1</v>
      </c>
      <c r="S27" s="190">
        <v>1</v>
      </c>
      <c r="T27" s="143">
        <f>SUM(H27:S27)</f>
        <v>12</v>
      </c>
      <c r="U27" s="889">
        <f>+T28/T27</f>
        <v>1</v>
      </c>
      <c r="V27" s="101"/>
    </row>
    <row r="28" spans="2:22" s="140" customFormat="1" ht="31.2" customHeight="1" thickBot="1">
      <c r="B28" s="177" t="s">
        <v>45</v>
      </c>
      <c r="C28" s="891" t="s">
        <v>868</v>
      </c>
      <c r="D28" s="892"/>
      <c r="E28" s="892"/>
      <c r="F28" s="893"/>
      <c r="G28" s="283" t="s">
        <v>869</v>
      </c>
      <c r="H28" s="185">
        <v>1</v>
      </c>
      <c r="I28" s="185">
        <v>1</v>
      </c>
      <c r="J28" s="185">
        <v>1</v>
      </c>
      <c r="K28" s="185">
        <v>1</v>
      </c>
      <c r="L28" s="185">
        <v>1</v>
      </c>
      <c r="M28" s="190">
        <v>1</v>
      </c>
      <c r="N28" s="190">
        <v>1</v>
      </c>
      <c r="O28" s="190">
        <v>1</v>
      </c>
      <c r="P28" s="190">
        <v>1</v>
      </c>
      <c r="Q28" s="190">
        <v>1</v>
      </c>
      <c r="R28" s="190">
        <v>1</v>
      </c>
      <c r="S28" s="190">
        <v>1</v>
      </c>
      <c r="T28" s="143">
        <f>SUM(H28:S28)</f>
        <v>12</v>
      </c>
      <c r="U28" s="890"/>
      <c r="V28" s="101"/>
    </row>
    <row r="29" spans="2:22" s="140" customFormat="1" ht="38.4" customHeight="1">
      <c r="B29" s="193" t="s">
        <v>427</v>
      </c>
      <c r="C29" s="598" t="s">
        <v>142</v>
      </c>
      <c r="D29" s="625"/>
      <c r="E29" s="625"/>
      <c r="F29" s="599"/>
      <c r="G29" s="194" t="s">
        <v>28</v>
      </c>
      <c r="H29" s="244" t="s">
        <v>30</v>
      </c>
      <c r="I29" s="244" t="s">
        <v>31</v>
      </c>
      <c r="J29" s="244" t="s">
        <v>32</v>
      </c>
      <c r="K29" s="244" t="s">
        <v>33</v>
      </c>
      <c r="L29" s="244" t="s">
        <v>34</v>
      </c>
      <c r="M29" s="244" t="s">
        <v>35</v>
      </c>
      <c r="N29" s="244" t="s">
        <v>36</v>
      </c>
      <c r="O29" s="244" t="s">
        <v>37</v>
      </c>
      <c r="P29" s="244" t="s">
        <v>38</v>
      </c>
      <c r="Q29" s="244" t="s">
        <v>39</v>
      </c>
      <c r="R29" s="244" t="s">
        <v>40</v>
      </c>
      <c r="S29" s="194" t="s">
        <v>41</v>
      </c>
      <c r="T29" s="194" t="s">
        <v>42</v>
      </c>
      <c r="U29" s="196" t="s">
        <v>143</v>
      </c>
      <c r="V29" s="101"/>
    </row>
    <row r="30" spans="2:22" s="140" customFormat="1" ht="31.2" customHeight="1">
      <c r="B30" s="177" t="s">
        <v>44</v>
      </c>
      <c r="C30" s="883" t="s">
        <v>867</v>
      </c>
      <c r="D30" s="884"/>
      <c r="E30" s="884"/>
      <c r="F30" s="885"/>
      <c r="G30" s="283" t="s">
        <v>869</v>
      </c>
      <c r="H30" s="185">
        <v>1</v>
      </c>
      <c r="I30" s="190">
        <v>1</v>
      </c>
      <c r="J30" s="185">
        <v>1</v>
      </c>
      <c r="K30" s="190">
        <v>1</v>
      </c>
      <c r="L30" s="185">
        <v>1</v>
      </c>
      <c r="M30" s="190">
        <v>1</v>
      </c>
      <c r="N30" s="190">
        <v>1</v>
      </c>
      <c r="O30" s="190">
        <v>1</v>
      </c>
      <c r="P30" s="190">
        <v>1</v>
      </c>
      <c r="Q30" s="190">
        <v>1</v>
      </c>
      <c r="R30" s="190">
        <v>1</v>
      </c>
      <c r="S30" s="190">
        <v>1</v>
      </c>
      <c r="T30" s="143">
        <f>SUM(H30:S30)</f>
        <v>12</v>
      </c>
      <c r="U30" s="889">
        <v>1</v>
      </c>
      <c r="V30" s="101"/>
    </row>
    <row r="31" spans="2:22" s="140" customFormat="1" ht="31.2" customHeight="1" thickBot="1">
      <c r="B31" s="177" t="s">
        <v>45</v>
      </c>
      <c r="C31" s="886" t="s">
        <v>870</v>
      </c>
      <c r="D31" s="887"/>
      <c r="E31" s="887"/>
      <c r="F31" s="888"/>
      <c r="G31" s="283" t="s">
        <v>869</v>
      </c>
      <c r="H31" s="185">
        <v>1</v>
      </c>
      <c r="I31" s="190">
        <v>1</v>
      </c>
      <c r="J31" s="185">
        <v>1</v>
      </c>
      <c r="K31" s="190">
        <v>1</v>
      </c>
      <c r="L31" s="185">
        <v>1</v>
      </c>
      <c r="M31" s="190">
        <v>1</v>
      </c>
      <c r="N31" s="190">
        <v>1</v>
      </c>
      <c r="O31" s="190">
        <v>1</v>
      </c>
      <c r="P31" s="190">
        <v>1</v>
      </c>
      <c r="Q31" s="190">
        <v>1</v>
      </c>
      <c r="R31" s="190">
        <v>1</v>
      </c>
      <c r="S31" s="190">
        <v>1</v>
      </c>
      <c r="T31" s="143">
        <f>SUM(H31:S31)</f>
        <v>12</v>
      </c>
      <c r="U31" s="890"/>
      <c r="V31" s="101"/>
    </row>
    <row r="32" spans="2:22" s="140" customFormat="1" ht="38.4" customHeight="1">
      <c r="B32" s="193" t="s">
        <v>427</v>
      </c>
      <c r="C32" s="598" t="s">
        <v>142</v>
      </c>
      <c r="D32" s="625"/>
      <c r="E32" s="625"/>
      <c r="F32" s="599"/>
      <c r="G32" s="194" t="s">
        <v>28</v>
      </c>
      <c r="H32" s="244" t="s">
        <v>30</v>
      </c>
      <c r="I32" s="244" t="s">
        <v>31</v>
      </c>
      <c r="J32" s="244" t="s">
        <v>32</v>
      </c>
      <c r="K32" s="244" t="s">
        <v>33</v>
      </c>
      <c r="L32" s="244" t="s">
        <v>34</v>
      </c>
      <c r="M32" s="244" t="s">
        <v>35</v>
      </c>
      <c r="N32" s="244" t="s">
        <v>36</v>
      </c>
      <c r="O32" s="244" t="s">
        <v>37</v>
      </c>
      <c r="P32" s="244" t="s">
        <v>38</v>
      </c>
      <c r="Q32" s="244" t="s">
        <v>39</v>
      </c>
      <c r="R32" s="244" t="s">
        <v>40</v>
      </c>
      <c r="S32" s="194" t="s">
        <v>41</v>
      </c>
      <c r="T32" s="194" t="s">
        <v>42</v>
      </c>
      <c r="U32" s="196" t="s">
        <v>143</v>
      </c>
      <c r="V32" s="101"/>
    </row>
    <row r="33" spans="2:26" s="140" customFormat="1" ht="31.2" customHeight="1">
      <c r="B33" s="177" t="s">
        <v>44</v>
      </c>
      <c r="C33" s="883" t="s">
        <v>361</v>
      </c>
      <c r="D33" s="884"/>
      <c r="E33" s="884"/>
      <c r="F33" s="885"/>
      <c r="G33" s="283" t="s">
        <v>664</v>
      </c>
      <c r="H33" s="185">
        <v>1</v>
      </c>
      <c r="I33" s="190">
        <v>1</v>
      </c>
      <c r="J33" s="185">
        <v>1</v>
      </c>
      <c r="K33" s="190">
        <v>1</v>
      </c>
      <c r="L33" s="185">
        <v>1</v>
      </c>
      <c r="M33" s="190">
        <v>1</v>
      </c>
      <c r="N33" s="185">
        <v>1</v>
      </c>
      <c r="O33" s="190">
        <v>1</v>
      </c>
      <c r="P33" s="185">
        <v>1</v>
      </c>
      <c r="Q33" s="190">
        <v>1</v>
      </c>
      <c r="R33" s="185">
        <v>1</v>
      </c>
      <c r="S33" s="190">
        <v>1</v>
      </c>
      <c r="T33" s="143">
        <f>SUM(H33:S33)</f>
        <v>12</v>
      </c>
      <c r="U33" s="889">
        <f>+T34/T33</f>
        <v>1</v>
      </c>
      <c r="V33" s="101"/>
    </row>
    <row r="34" spans="2:26" s="140" customFormat="1" ht="31.2" customHeight="1" thickBot="1">
      <c r="B34" s="288" t="s">
        <v>45</v>
      </c>
      <c r="C34" s="891" t="s">
        <v>739</v>
      </c>
      <c r="D34" s="892"/>
      <c r="E34" s="892"/>
      <c r="F34" s="893"/>
      <c r="G34" s="283" t="s">
        <v>664</v>
      </c>
      <c r="H34" s="181">
        <v>1</v>
      </c>
      <c r="I34" s="182">
        <v>1</v>
      </c>
      <c r="J34" s="181">
        <v>1</v>
      </c>
      <c r="K34" s="182">
        <v>1</v>
      </c>
      <c r="L34" s="181">
        <v>1</v>
      </c>
      <c r="M34" s="182">
        <v>1</v>
      </c>
      <c r="N34" s="181">
        <v>1</v>
      </c>
      <c r="O34" s="182">
        <v>1</v>
      </c>
      <c r="P34" s="181">
        <v>1</v>
      </c>
      <c r="Q34" s="182">
        <v>1</v>
      </c>
      <c r="R34" s="181">
        <v>1</v>
      </c>
      <c r="S34" s="182">
        <v>1</v>
      </c>
      <c r="T34" s="183">
        <f>SUM(H34:S34)</f>
        <v>12</v>
      </c>
      <c r="U34" s="896"/>
      <c r="V34" s="101"/>
    </row>
    <row r="35" spans="2:26" s="58" customFormat="1" ht="37.950000000000003" customHeight="1" thickBot="1">
      <c r="B35" s="403" t="s">
        <v>145</v>
      </c>
      <c r="C35" s="404"/>
      <c r="D35" s="404"/>
      <c r="E35" s="404"/>
      <c r="F35" s="404"/>
      <c r="G35" s="404"/>
      <c r="H35" s="404"/>
      <c r="I35" s="404"/>
      <c r="J35" s="404"/>
      <c r="K35" s="404"/>
      <c r="L35" s="404"/>
      <c r="M35" s="404"/>
      <c r="N35" s="404"/>
      <c r="O35" s="404"/>
      <c r="P35" s="404"/>
      <c r="Q35" s="404"/>
      <c r="R35" s="404"/>
      <c r="S35" s="404"/>
      <c r="T35" s="404"/>
      <c r="U35" s="404"/>
      <c r="V35" s="405"/>
    </row>
    <row r="36" spans="2:26" s="58" customFormat="1" ht="37.950000000000003" customHeight="1" thickBot="1">
      <c r="B36" s="403" t="s">
        <v>424</v>
      </c>
      <c r="C36" s="404"/>
      <c r="D36" s="404"/>
      <c r="E36" s="404"/>
      <c r="F36" s="404"/>
      <c r="G36" s="404"/>
      <c r="H36" s="404"/>
      <c r="I36" s="404"/>
      <c r="J36" s="404"/>
      <c r="K36" s="404"/>
      <c r="L36" s="404"/>
      <c r="M36" s="404"/>
      <c r="N36" s="404"/>
      <c r="O36" s="404"/>
      <c r="P36" s="404"/>
      <c r="Q36" s="404"/>
      <c r="R36" s="404"/>
      <c r="S36" s="404"/>
      <c r="T36" s="404"/>
      <c r="U36" s="404"/>
      <c r="V36" s="405"/>
    </row>
    <row r="37" spans="2:26" s="58" customFormat="1" ht="64.2" customHeight="1">
      <c r="B37" s="610" t="s">
        <v>144</v>
      </c>
      <c r="C37" s="703" t="s">
        <v>142</v>
      </c>
      <c r="D37" s="704"/>
      <c r="E37" s="704"/>
      <c r="F37" s="163" t="s">
        <v>532</v>
      </c>
      <c r="G37" s="163" t="s">
        <v>266</v>
      </c>
      <c r="H37" s="163" t="s">
        <v>115</v>
      </c>
      <c r="I37" s="164" t="s">
        <v>103</v>
      </c>
      <c r="J37" s="164" t="s">
        <v>104</v>
      </c>
      <c r="K37" s="164" t="s">
        <v>105</v>
      </c>
      <c r="L37" s="164" t="s">
        <v>106</v>
      </c>
      <c r="M37" s="164" t="s">
        <v>107</v>
      </c>
      <c r="N37" s="164" t="s">
        <v>108</v>
      </c>
      <c r="O37" s="164" t="s">
        <v>109</v>
      </c>
      <c r="P37" s="164" t="s">
        <v>110</v>
      </c>
      <c r="Q37" s="164" t="s">
        <v>111</v>
      </c>
      <c r="R37" s="164" t="s">
        <v>112</v>
      </c>
      <c r="S37" s="164" t="s">
        <v>113</v>
      </c>
      <c r="T37" s="164" t="s">
        <v>114</v>
      </c>
      <c r="U37" s="164" t="s">
        <v>42</v>
      </c>
      <c r="V37" s="165" t="s">
        <v>265</v>
      </c>
    </row>
    <row r="38" spans="2:26" s="58" customFormat="1" ht="67.95" customHeight="1">
      <c r="B38" s="611"/>
      <c r="C38" s="724" t="s">
        <v>871</v>
      </c>
      <c r="D38" s="409"/>
      <c r="E38" s="409"/>
      <c r="F38" s="393">
        <v>360</v>
      </c>
      <c r="G38" s="727" t="s">
        <v>664</v>
      </c>
      <c r="H38" s="780">
        <v>3000</v>
      </c>
      <c r="I38" s="185">
        <v>1</v>
      </c>
      <c r="J38" s="190">
        <v>1</v>
      </c>
      <c r="K38" s="185">
        <v>1</v>
      </c>
      <c r="L38" s="190">
        <v>1</v>
      </c>
      <c r="M38" s="185">
        <v>1</v>
      </c>
      <c r="N38" s="190">
        <v>1</v>
      </c>
      <c r="O38" s="185">
        <v>1</v>
      </c>
      <c r="P38" s="190">
        <v>1</v>
      </c>
      <c r="Q38" s="185">
        <v>1</v>
      </c>
      <c r="R38" s="190">
        <v>1</v>
      </c>
      <c r="S38" s="185">
        <v>1</v>
      </c>
      <c r="T38" s="190">
        <v>1</v>
      </c>
      <c r="U38" s="120">
        <f>SUM(I38:T38)</f>
        <v>12</v>
      </c>
      <c r="V38" s="784" t="s">
        <v>985</v>
      </c>
    </row>
    <row r="39" spans="2:26" s="58" customFormat="1" ht="67.95" customHeight="1" thickBot="1">
      <c r="B39" s="612"/>
      <c r="C39" s="725"/>
      <c r="D39" s="428"/>
      <c r="E39" s="428"/>
      <c r="F39" s="399"/>
      <c r="G39" s="728"/>
      <c r="H39" s="428"/>
      <c r="I39" s="156">
        <v>100286.74</v>
      </c>
      <c r="J39" s="156">
        <v>100286.74</v>
      </c>
      <c r="K39" s="156">
        <v>100286.74</v>
      </c>
      <c r="L39" s="156">
        <v>100286.74</v>
      </c>
      <c r="M39" s="156">
        <v>100286.74</v>
      </c>
      <c r="N39" s="156">
        <v>100286.74</v>
      </c>
      <c r="O39" s="156">
        <v>100286.74</v>
      </c>
      <c r="P39" s="156">
        <v>100286.74</v>
      </c>
      <c r="Q39" s="156">
        <v>100286.74</v>
      </c>
      <c r="R39" s="156">
        <v>100286.74</v>
      </c>
      <c r="S39" s="156">
        <v>100286.74</v>
      </c>
      <c r="T39" s="156">
        <v>100286.74</v>
      </c>
      <c r="U39" s="167">
        <f t="shared" ref="U39" si="0">SUM(I39:T39)</f>
        <v>1203440.8800000001</v>
      </c>
      <c r="V39" s="785"/>
      <c r="W39" s="252">
        <v>1203440.8799999999</v>
      </c>
      <c r="X39" s="117">
        <f>W39/U38</f>
        <v>100286.73999999999</v>
      </c>
      <c r="Y39" s="253">
        <f>U39-W39</f>
        <v>0</v>
      </c>
      <c r="Z39" s="66"/>
    </row>
    <row r="40" spans="2:26" s="61" customFormat="1" ht="44.4" customHeight="1">
      <c r="B40" s="85"/>
      <c r="C40" s="85"/>
      <c r="D40" s="85"/>
      <c r="E40" s="85"/>
      <c r="F40" s="85"/>
      <c r="G40" s="85"/>
      <c r="H40" s="85"/>
      <c r="Q40" s="897"/>
      <c r="R40" s="897"/>
      <c r="S40" s="897" t="s">
        <v>116</v>
      </c>
      <c r="T40" s="897"/>
      <c r="U40" s="229">
        <f>U39</f>
        <v>1203440.8800000001</v>
      </c>
      <c r="V40" s="85"/>
    </row>
    <row r="41" spans="2:26" s="61" customFormat="1" ht="33" customHeight="1" thickBot="1">
      <c r="B41" s="85"/>
      <c r="C41" s="85"/>
      <c r="D41" s="85"/>
      <c r="E41" s="85"/>
      <c r="F41" s="85"/>
      <c r="G41" s="85"/>
      <c r="H41" s="85"/>
      <c r="I41" s="85"/>
      <c r="J41" s="85"/>
      <c r="K41" s="85"/>
      <c r="L41" s="85"/>
      <c r="M41" s="85"/>
      <c r="N41" s="85"/>
      <c r="O41" s="85"/>
      <c r="P41" s="85"/>
      <c r="Q41" s="85"/>
      <c r="R41" s="261"/>
      <c r="S41" s="261"/>
      <c r="T41" s="261"/>
      <c r="U41" s="229"/>
      <c r="V41" s="85"/>
    </row>
    <row r="42" spans="2:26" s="58" customFormat="1" ht="37.950000000000003" customHeight="1" thickBot="1">
      <c r="B42" s="403" t="s">
        <v>145</v>
      </c>
      <c r="C42" s="404"/>
      <c r="D42" s="404"/>
      <c r="E42" s="404"/>
      <c r="F42" s="404"/>
      <c r="G42" s="404"/>
      <c r="H42" s="404"/>
      <c r="I42" s="404"/>
      <c r="J42" s="404"/>
      <c r="K42" s="404"/>
      <c r="L42" s="404"/>
      <c r="M42" s="404"/>
      <c r="N42" s="404"/>
      <c r="O42" s="404"/>
      <c r="P42" s="404"/>
      <c r="Q42" s="404"/>
      <c r="R42" s="404"/>
      <c r="S42" s="404"/>
      <c r="T42" s="404"/>
      <c r="U42" s="404"/>
      <c r="V42" s="405"/>
    </row>
    <row r="43" spans="2:26" s="58" customFormat="1" ht="37.950000000000003" customHeight="1" thickBot="1">
      <c r="B43" s="403" t="s">
        <v>998</v>
      </c>
      <c r="C43" s="404"/>
      <c r="D43" s="404"/>
      <c r="E43" s="404"/>
      <c r="F43" s="404"/>
      <c r="G43" s="404"/>
      <c r="H43" s="404"/>
      <c r="I43" s="404"/>
      <c r="J43" s="404"/>
      <c r="K43" s="404"/>
      <c r="L43" s="404"/>
      <c r="M43" s="404"/>
      <c r="N43" s="404"/>
      <c r="O43" s="404"/>
      <c r="P43" s="404"/>
      <c r="Q43" s="404"/>
      <c r="R43" s="404"/>
      <c r="S43" s="404"/>
      <c r="T43" s="404"/>
      <c r="U43" s="404"/>
      <c r="V43" s="405"/>
    </row>
    <row r="44" spans="2:26" s="58" customFormat="1" ht="64.2" customHeight="1">
      <c r="B44" s="610" t="s">
        <v>144</v>
      </c>
      <c r="C44" s="703" t="s">
        <v>142</v>
      </c>
      <c r="D44" s="704"/>
      <c r="E44" s="704"/>
      <c r="F44" s="163" t="s">
        <v>425</v>
      </c>
      <c r="G44" s="163" t="s">
        <v>266</v>
      </c>
      <c r="H44" s="163" t="s">
        <v>115</v>
      </c>
      <c r="I44" s="164" t="s">
        <v>103</v>
      </c>
      <c r="J44" s="164" t="s">
        <v>104</v>
      </c>
      <c r="K44" s="164" t="s">
        <v>105</v>
      </c>
      <c r="L44" s="164" t="s">
        <v>106</v>
      </c>
      <c r="M44" s="164" t="s">
        <v>107</v>
      </c>
      <c r="N44" s="164" t="s">
        <v>108</v>
      </c>
      <c r="O44" s="164" t="s">
        <v>109</v>
      </c>
      <c r="P44" s="164" t="s">
        <v>110</v>
      </c>
      <c r="Q44" s="164" t="s">
        <v>111</v>
      </c>
      <c r="R44" s="164" t="s">
        <v>112</v>
      </c>
      <c r="S44" s="164" t="s">
        <v>113</v>
      </c>
      <c r="T44" s="164" t="s">
        <v>114</v>
      </c>
      <c r="U44" s="164" t="s">
        <v>42</v>
      </c>
      <c r="V44" s="165" t="s">
        <v>265</v>
      </c>
    </row>
    <row r="45" spans="2:26" s="58" customFormat="1" ht="67.95" customHeight="1">
      <c r="B45" s="611"/>
      <c r="C45" s="724" t="s">
        <v>871</v>
      </c>
      <c r="D45" s="409"/>
      <c r="E45" s="409"/>
      <c r="F45" s="393">
        <v>360</v>
      </c>
      <c r="G45" s="727" t="s">
        <v>664</v>
      </c>
      <c r="H45" s="780">
        <v>3000</v>
      </c>
      <c r="I45" s="185">
        <v>1</v>
      </c>
      <c r="J45" s="190">
        <v>1</v>
      </c>
      <c r="K45" s="185">
        <v>1</v>
      </c>
      <c r="L45" s="190">
        <v>1</v>
      </c>
      <c r="M45" s="185">
        <v>1</v>
      </c>
      <c r="N45" s="190">
        <v>1</v>
      </c>
      <c r="O45" s="185">
        <v>1</v>
      </c>
      <c r="P45" s="190">
        <v>1</v>
      </c>
      <c r="Q45" s="185">
        <v>1</v>
      </c>
      <c r="R45" s="190">
        <v>1</v>
      </c>
      <c r="S45" s="185">
        <v>1</v>
      </c>
      <c r="T45" s="190">
        <v>1</v>
      </c>
      <c r="U45" s="120">
        <f>SUM(I45:T45)</f>
        <v>12</v>
      </c>
      <c r="V45" s="784" t="s">
        <v>985</v>
      </c>
    </row>
    <row r="46" spans="2:26" s="58" customFormat="1" ht="67.95" customHeight="1" thickBot="1">
      <c r="B46" s="612"/>
      <c r="C46" s="725"/>
      <c r="D46" s="428"/>
      <c r="E46" s="428"/>
      <c r="F46" s="399"/>
      <c r="G46" s="728"/>
      <c r="H46" s="428"/>
      <c r="I46" s="156">
        <v>100638.99</v>
      </c>
      <c r="J46" s="156">
        <v>100638.99</v>
      </c>
      <c r="K46" s="156">
        <v>100638.99</v>
      </c>
      <c r="L46" s="156">
        <v>100638.99</v>
      </c>
      <c r="M46" s="156">
        <v>100638.99</v>
      </c>
      <c r="N46" s="156">
        <v>100638.99</v>
      </c>
      <c r="O46" s="156">
        <v>100638.99</v>
      </c>
      <c r="P46" s="156">
        <v>100638.99</v>
      </c>
      <c r="Q46" s="156">
        <v>100638.99</v>
      </c>
      <c r="R46" s="156">
        <v>100638.99</v>
      </c>
      <c r="S46" s="156">
        <v>100638.99</v>
      </c>
      <c r="T46" s="156">
        <v>100638.99</v>
      </c>
      <c r="U46" s="167">
        <f t="shared" ref="U46" si="1">SUM(I46:T46)</f>
        <v>1207667.8800000001</v>
      </c>
      <c r="V46" s="785"/>
      <c r="W46" s="252">
        <v>1207667.8799999999</v>
      </c>
      <c r="X46" s="117">
        <f>W46/U45</f>
        <v>100638.98999999999</v>
      </c>
      <c r="Y46" s="253">
        <f>U46-W46</f>
        <v>0</v>
      </c>
      <c r="Z46" s="66"/>
    </row>
    <row r="47" spans="2:26" s="61" customFormat="1" ht="44.4" customHeight="1">
      <c r="B47" s="85"/>
      <c r="C47" s="85"/>
      <c r="D47" s="85"/>
      <c r="E47" s="85"/>
      <c r="F47" s="85"/>
      <c r="G47" s="85"/>
      <c r="H47" s="85"/>
      <c r="I47" s="85"/>
      <c r="J47" s="85"/>
      <c r="K47" s="85"/>
      <c r="L47" s="85"/>
      <c r="M47" s="85"/>
      <c r="N47" s="85"/>
      <c r="O47" s="85"/>
      <c r="P47" s="85"/>
      <c r="Q47" s="85"/>
      <c r="R47" s="261" t="s">
        <v>116</v>
      </c>
      <c r="S47" s="261"/>
      <c r="T47" s="261"/>
      <c r="U47" s="229">
        <f>U46</f>
        <v>1207667.8800000001</v>
      </c>
      <c r="V47" s="85"/>
    </row>
    <row r="49" ht="13.5" customHeight="1"/>
    <row r="50" ht="10.5" customHeight="1"/>
    <row r="53" ht="11.25" customHeight="1"/>
    <row r="55" ht="9.75" customHeight="1"/>
    <row r="57" ht="16.5" customHeight="1"/>
  </sheetData>
  <mergeCells count="103">
    <mergeCell ref="Q40:R40"/>
    <mergeCell ref="S40:T40"/>
    <mergeCell ref="B42:V42"/>
    <mergeCell ref="B43:V43"/>
    <mergeCell ref="B44:B46"/>
    <mergeCell ref="C44:E44"/>
    <mergeCell ref="C45:E46"/>
    <mergeCell ref="F45:F46"/>
    <mergeCell ref="G45:G46"/>
    <mergeCell ref="H45:H46"/>
    <mergeCell ref="V45:V46"/>
    <mergeCell ref="U30:U31"/>
    <mergeCell ref="B37:B39"/>
    <mergeCell ref="B36:V36"/>
    <mergeCell ref="C37:E37"/>
    <mergeCell ref="C38:E39"/>
    <mergeCell ref="F38:F39"/>
    <mergeCell ref="H38:H39"/>
    <mergeCell ref="V38:V39"/>
    <mergeCell ref="G38:G39"/>
    <mergeCell ref="B35:V35"/>
    <mergeCell ref="U33:U34"/>
    <mergeCell ref="B17:B18"/>
    <mergeCell ref="C17:D18"/>
    <mergeCell ref="E17:F18"/>
    <mergeCell ref="G17:H18"/>
    <mergeCell ref="I17:K18"/>
    <mergeCell ref="L17:N18"/>
    <mergeCell ref="O17:Q18"/>
    <mergeCell ref="B10:U10"/>
    <mergeCell ref="B11:U11"/>
    <mergeCell ref="B12:U12"/>
    <mergeCell ref="B13:U13"/>
    <mergeCell ref="B14:D14"/>
    <mergeCell ref="E14:U14"/>
    <mergeCell ref="C1:T1"/>
    <mergeCell ref="D3:S3"/>
    <mergeCell ref="B5:D5"/>
    <mergeCell ref="B6:D6"/>
    <mergeCell ref="B7:D7"/>
    <mergeCell ref="Q5:U5"/>
    <mergeCell ref="E5:P5"/>
    <mergeCell ref="B8:U8"/>
    <mergeCell ref="B9:C9"/>
    <mergeCell ref="D9:E9"/>
    <mergeCell ref="F9:G9"/>
    <mergeCell ref="H9:M9"/>
    <mergeCell ref="N9:P9"/>
    <mergeCell ref="Q9:U9"/>
    <mergeCell ref="E6:L6"/>
    <mergeCell ref="M6:U6"/>
    <mergeCell ref="C2:T2"/>
    <mergeCell ref="E7:G7"/>
    <mergeCell ref="H7:K7"/>
    <mergeCell ref="L7:O7"/>
    <mergeCell ref="P7:U7"/>
    <mergeCell ref="C29:F29"/>
    <mergeCell ref="C30:F30"/>
    <mergeCell ref="C31:F31"/>
    <mergeCell ref="C32:F32"/>
    <mergeCell ref="C33:F33"/>
    <mergeCell ref="C34:F34"/>
    <mergeCell ref="B15:U15"/>
    <mergeCell ref="C16:D16"/>
    <mergeCell ref="E16:F16"/>
    <mergeCell ref="G16:H16"/>
    <mergeCell ref="I16:K16"/>
    <mergeCell ref="L16:N16"/>
    <mergeCell ref="O16:Q16"/>
    <mergeCell ref="R16:T16"/>
    <mergeCell ref="L21:N21"/>
    <mergeCell ref="O21:Q21"/>
    <mergeCell ref="R21:T21"/>
    <mergeCell ref="C22:D22"/>
    <mergeCell ref="E22:F22"/>
    <mergeCell ref="G22:H22"/>
    <mergeCell ref="I22:K22"/>
    <mergeCell ref="L22:N22"/>
    <mergeCell ref="O22:Q22"/>
    <mergeCell ref="B19:B20"/>
    <mergeCell ref="C23:F23"/>
    <mergeCell ref="C24:F24"/>
    <mergeCell ref="C25:F25"/>
    <mergeCell ref="C26:F26"/>
    <mergeCell ref="C27:F27"/>
    <mergeCell ref="R17:T18"/>
    <mergeCell ref="U17:U18"/>
    <mergeCell ref="R19:T20"/>
    <mergeCell ref="U19:U20"/>
    <mergeCell ref="E21:F21"/>
    <mergeCell ref="C21:D21"/>
    <mergeCell ref="G21:H21"/>
    <mergeCell ref="I21:K21"/>
    <mergeCell ref="R22:T22"/>
    <mergeCell ref="U24:U25"/>
    <mergeCell ref="U27:U28"/>
    <mergeCell ref="C28:F28"/>
    <mergeCell ref="C19:D20"/>
    <mergeCell ref="E19:F20"/>
    <mergeCell ref="G19:H20"/>
    <mergeCell ref="I19:K20"/>
    <mergeCell ref="L19:N20"/>
    <mergeCell ref="O19:Q20"/>
  </mergeCells>
  <printOptions horizontalCentered="1"/>
  <pageMargins left="3.937007874015748E-2" right="3.937007874015748E-2" top="0.31496062992125984" bottom="3.937007874015748E-2" header="0.31496062992125984" footer="0.11811023622047245"/>
  <pageSetup scale="33" fitToHeight="2" orientation="landscape" r:id="rId1"/>
  <headerFooter scaleWithDoc="0">
    <oddFooter>&amp;C&amp;G</oddFooter>
  </headerFooter>
  <rowBreaks count="2" manualBreakCount="2">
    <brk id="22" min="1" max="21" man="1"/>
    <brk id="34" min="1" max="21" man="1"/>
  </rowBreaks>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59999389629810485"/>
  </sheetPr>
  <dimension ref="A1:Z56"/>
  <sheetViews>
    <sheetView view="pageBreakPreview" topLeftCell="G10" zoomScale="70" zoomScaleNormal="100" zoomScaleSheetLayoutView="70" workbookViewId="0">
      <selection activeCell="P45" sqref="P45"/>
    </sheetView>
  </sheetViews>
  <sheetFormatPr baseColWidth="10" defaultColWidth="11.44140625" defaultRowHeight="13.8"/>
  <cols>
    <col min="1" max="1" width="0.6640625" style="50" hidden="1" customWidth="1"/>
    <col min="2" max="2" width="23" style="75" customWidth="1"/>
    <col min="3" max="3" width="29.6640625" style="50" customWidth="1"/>
    <col min="4" max="4" width="15.88671875" style="50" customWidth="1"/>
    <col min="5" max="5" width="27.33203125" style="50" customWidth="1"/>
    <col min="6" max="6" width="24.109375" style="50" customWidth="1"/>
    <col min="7" max="7" width="22.109375" style="75" customWidth="1"/>
    <col min="8" max="8" width="20.44140625" style="50" customWidth="1"/>
    <col min="9" max="19" width="16.33203125" style="50" customWidth="1"/>
    <col min="20" max="20" width="15.6640625" style="50" customWidth="1"/>
    <col min="21" max="21" width="24.33203125" style="50" customWidth="1"/>
    <col min="22" max="22" width="16" style="50" customWidth="1"/>
    <col min="23" max="23" width="16.44140625" style="50" customWidth="1"/>
    <col min="24" max="24" width="17.44140625" style="50" bestFit="1" customWidth="1"/>
    <col min="25" max="25" width="15" style="50" customWidth="1"/>
    <col min="26" max="26" width="18.44140625" style="50" customWidth="1"/>
    <col min="27" max="16384" width="11.44140625" style="50"/>
  </cols>
  <sheetData>
    <row r="1" spans="2:25" ht="46.95" customHeight="1">
      <c r="B1" s="71"/>
      <c r="C1" s="445" t="s">
        <v>1002</v>
      </c>
      <c r="D1" s="445"/>
      <c r="E1" s="445"/>
      <c r="F1" s="445"/>
      <c r="G1" s="445"/>
      <c r="H1" s="445"/>
      <c r="I1" s="445"/>
      <c r="J1" s="445"/>
      <c r="K1" s="445"/>
      <c r="L1" s="445"/>
      <c r="M1" s="445"/>
      <c r="N1" s="445"/>
      <c r="O1" s="445"/>
      <c r="P1" s="445"/>
      <c r="Q1" s="445"/>
      <c r="R1" s="445"/>
      <c r="S1" s="445"/>
      <c r="T1" s="445"/>
      <c r="U1" s="49"/>
    </row>
    <row r="2" spans="2:25" ht="42.6" customHeight="1" thickBot="1">
      <c r="B2" s="71"/>
      <c r="C2" s="468" t="s">
        <v>1164</v>
      </c>
      <c r="D2" s="468"/>
      <c r="E2" s="468"/>
      <c r="F2" s="468"/>
      <c r="G2" s="468"/>
      <c r="H2" s="468"/>
      <c r="I2" s="468"/>
      <c r="J2" s="468"/>
      <c r="K2" s="468"/>
      <c r="L2" s="468"/>
      <c r="M2" s="468"/>
      <c r="N2" s="468"/>
      <c r="O2" s="468"/>
      <c r="P2" s="468"/>
      <c r="Q2" s="468"/>
      <c r="R2" s="468"/>
      <c r="S2" s="468"/>
      <c r="T2" s="468"/>
      <c r="U2" s="49"/>
    </row>
    <row r="3" spans="2:25" ht="31.95" customHeight="1" thickBot="1">
      <c r="B3" s="73"/>
      <c r="C3" s="53"/>
      <c r="D3" s="459" t="s">
        <v>133</v>
      </c>
      <c r="E3" s="460"/>
      <c r="F3" s="460"/>
      <c r="G3" s="460"/>
      <c r="H3" s="460"/>
      <c r="I3" s="460"/>
      <c r="J3" s="460"/>
      <c r="K3" s="460"/>
      <c r="L3" s="460"/>
      <c r="M3" s="460"/>
      <c r="N3" s="460"/>
      <c r="O3" s="460"/>
      <c r="P3" s="460"/>
      <c r="Q3" s="460"/>
      <c r="R3" s="460"/>
      <c r="S3" s="461"/>
      <c r="T3" s="53"/>
      <c r="U3" s="53"/>
    </row>
    <row r="4" spans="2:25" ht="26.25" customHeight="1" thickBot="1">
      <c r="B4" s="73"/>
      <c r="C4" s="53"/>
      <c r="D4" s="134"/>
      <c r="E4" s="134"/>
      <c r="F4" s="134"/>
      <c r="G4" s="134"/>
      <c r="H4" s="134"/>
      <c r="I4" s="134"/>
      <c r="J4" s="134"/>
      <c r="K4" s="134"/>
      <c r="L4" s="134"/>
      <c r="M4" s="134"/>
      <c r="N4" s="134"/>
      <c r="O4" s="134"/>
      <c r="P4" s="134"/>
      <c r="Q4" s="134"/>
      <c r="R4" s="134"/>
      <c r="S4" s="134"/>
      <c r="T4" s="53"/>
      <c r="U4" s="53"/>
    </row>
    <row r="5" spans="2:25" s="85" customFormat="1" ht="33.6" customHeight="1">
      <c r="B5" s="685" t="s">
        <v>134</v>
      </c>
      <c r="C5" s="686"/>
      <c r="D5" s="686"/>
      <c r="E5" s="766" t="s">
        <v>872</v>
      </c>
      <c r="F5" s="767"/>
      <c r="G5" s="767"/>
      <c r="H5" s="767"/>
      <c r="I5" s="767"/>
      <c r="J5" s="767"/>
      <c r="K5" s="767"/>
      <c r="L5" s="767"/>
      <c r="M5" s="767"/>
      <c r="N5" s="767"/>
      <c r="O5" s="767"/>
      <c r="P5" s="804"/>
      <c r="Q5" s="803" t="s">
        <v>1001</v>
      </c>
      <c r="R5" s="764"/>
      <c r="S5" s="764"/>
      <c r="T5" s="764"/>
      <c r="U5" s="765"/>
    </row>
    <row r="6" spans="2:25" s="85" customFormat="1" ht="30" customHeight="1">
      <c r="B6" s="687" t="s">
        <v>135</v>
      </c>
      <c r="C6" s="688"/>
      <c r="D6" s="688"/>
      <c r="E6" s="805" t="s">
        <v>542</v>
      </c>
      <c r="F6" s="806"/>
      <c r="G6" s="806"/>
      <c r="H6" s="806"/>
      <c r="I6" s="806"/>
      <c r="J6" s="806"/>
      <c r="K6" s="806"/>
      <c r="L6" s="807"/>
      <c r="M6" s="649" t="s">
        <v>313</v>
      </c>
      <c r="N6" s="650"/>
      <c r="O6" s="650"/>
      <c r="P6" s="650"/>
      <c r="Q6" s="650"/>
      <c r="R6" s="650"/>
      <c r="S6" s="650"/>
      <c r="T6" s="650"/>
      <c r="U6" s="651"/>
    </row>
    <row r="7" spans="2:25" s="56" customFormat="1" ht="34.950000000000003" customHeight="1" thickBot="1">
      <c r="B7" s="483" t="s">
        <v>962</v>
      </c>
      <c r="C7" s="484"/>
      <c r="D7" s="484"/>
      <c r="E7" s="489">
        <f>U40</f>
        <v>49999.999999999985</v>
      </c>
      <c r="F7" s="490"/>
      <c r="G7" s="491"/>
      <c r="H7" s="488" t="s">
        <v>991</v>
      </c>
      <c r="I7" s="488"/>
      <c r="J7" s="488"/>
      <c r="K7" s="488"/>
      <c r="L7" s="489">
        <v>131260</v>
      </c>
      <c r="M7" s="490"/>
      <c r="N7" s="490"/>
      <c r="O7" s="490"/>
      <c r="P7" s="486"/>
      <c r="Q7" s="486"/>
      <c r="R7" s="486"/>
      <c r="S7" s="486"/>
      <c r="T7" s="486"/>
      <c r="U7" s="487"/>
      <c r="W7" s="85"/>
      <c r="X7" s="122"/>
      <c r="Y7" s="85"/>
    </row>
    <row r="8" spans="2:25" s="58" customFormat="1" ht="34.200000000000003" customHeight="1" thickBot="1">
      <c r="B8" s="655" t="s">
        <v>137</v>
      </c>
      <c r="C8" s="656"/>
      <c r="D8" s="656"/>
      <c r="E8" s="656"/>
      <c r="F8" s="656"/>
      <c r="G8" s="656"/>
      <c r="H8" s="656"/>
      <c r="I8" s="656"/>
      <c r="J8" s="656"/>
      <c r="K8" s="656"/>
      <c r="L8" s="656"/>
      <c r="M8" s="656"/>
      <c r="N8" s="656"/>
      <c r="O8" s="656"/>
      <c r="P8" s="656"/>
      <c r="Q8" s="656"/>
      <c r="R8" s="656"/>
      <c r="S8" s="656"/>
      <c r="T8" s="656"/>
      <c r="U8" s="657"/>
      <c r="V8" s="56"/>
    </row>
    <row r="9" spans="2:25" s="58" customFormat="1" ht="34.950000000000003" customHeight="1" thickBot="1">
      <c r="B9" s="674" t="s">
        <v>138</v>
      </c>
      <c r="C9" s="894"/>
      <c r="D9" s="895" t="s">
        <v>123</v>
      </c>
      <c r="E9" s="677"/>
      <c r="F9" s="674" t="s">
        <v>139</v>
      </c>
      <c r="G9" s="894"/>
      <c r="H9" s="895" t="s">
        <v>207</v>
      </c>
      <c r="I9" s="676"/>
      <c r="J9" s="676"/>
      <c r="K9" s="676"/>
      <c r="L9" s="676"/>
      <c r="M9" s="677"/>
      <c r="N9" s="674" t="s">
        <v>140</v>
      </c>
      <c r="O9" s="675"/>
      <c r="P9" s="894"/>
      <c r="Q9" s="895" t="s">
        <v>326</v>
      </c>
      <c r="R9" s="676"/>
      <c r="S9" s="676"/>
      <c r="T9" s="676"/>
      <c r="U9" s="677"/>
      <c r="V9" s="56"/>
    </row>
    <row r="10" spans="2:25" s="58" customFormat="1" ht="34.200000000000003"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56"/>
    </row>
    <row r="11" spans="2:25" s="58" customFormat="1" ht="45" customHeight="1" thickBot="1">
      <c r="B11" s="662" t="s">
        <v>776</v>
      </c>
      <c r="C11" s="663"/>
      <c r="D11" s="663"/>
      <c r="E11" s="663"/>
      <c r="F11" s="663"/>
      <c r="G11" s="663"/>
      <c r="H11" s="663"/>
      <c r="I11" s="663"/>
      <c r="J11" s="663"/>
      <c r="K11" s="663"/>
      <c r="L11" s="663"/>
      <c r="M11" s="663"/>
      <c r="N11" s="663"/>
      <c r="O11" s="663"/>
      <c r="P11" s="663"/>
      <c r="Q11" s="663"/>
      <c r="R11" s="663"/>
      <c r="S11" s="663"/>
      <c r="T11" s="663"/>
      <c r="U11" s="664"/>
      <c r="V11" s="71"/>
    </row>
    <row r="12" spans="2:25" s="58" customFormat="1" ht="34.200000000000003"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row>
    <row r="13" spans="2:25" s="58" customFormat="1" ht="60.75" customHeight="1" thickBot="1">
      <c r="B13" s="665" t="s">
        <v>1004</v>
      </c>
      <c r="C13" s="666"/>
      <c r="D13" s="666"/>
      <c r="E13" s="666"/>
      <c r="F13" s="666"/>
      <c r="G13" s="666"/>
      <c r="H13" s="666"/>
      <c r="I13" s="666"/>
      <c r="J13" s="666"/>
      <c r="K13" s="666"/>
      <c r="L13" s="666"/>
      <c r="M13" s="666"/>
      <c r="N13" s="666"/>
      <c r="O13" s="666"/>
      <c r="P13" s="666"/>
      <c r="Q13" s="666"/>
      <c r="R13" s="666"/>
      <c r="S13" s="666"/>
      <c r="T13" s="666"/>
      <c r="U13" s="667"/>
      <c r="V13" s="56"/>
    </row>
    <row r="14" spans="2:25" s="58" customFormat="1" ht="34.200000000000003" customHeight="1" thickBot="1">
      <c r="B14" s="822" t="s">
        <v>849</v>
      </c>
      <c r="C14" s="823"/>
      <c r="D14" s="824"/>
      <c r="E14" s="668" t="s">
        <v>1005</v>
      </c>
      <c r="F14" s="669"/>
      <c r="G14" s="669"/>
      <c r="H14" s="669"/>
      <c r="I14" s="669"/>
      <c r="J14" s="669"/>
      <c r="K14" s="669"/>
      <c r="L14" s="669"/>
      <c r="M14" s="669"/>
      <c r="N14" s="669"/>
      <c r="O14" s="669"/>
      <c r="P14" s="669"/>
      <c r="Q14" s="669"/>
      <c r="R14" s="669"/>
      <c r="S14" s="669"/>
      <c r="T14" s="669"/>
      <c r="U14" s="670"/>
      <c r="V14" s="56"/>
    </row>
    <row r="15" spans="2:25" s="58" customFormat="1" ht="42.6" customHeight="1" thickBot="1">
      <c r="B15" s="796" t="s">
        <v>436</v>
      </c>
      <c r="C15" s="797"/>
      <c r="D15" s="797"/>
      <c r="E15" s="797"/>
      <c r="F15" s="797"/>
      <c r="G15" s="797"/>
      <c r="H15" s="797"/>
      <c r="I15" s="797"/>
      <c r="J15" s="797"/>
      <c r="K15" s="797"/>
      <c r="L15" s="797"/>
      <c r="M15" s="797"/>
      <c r="N15" s="797"/>
      <c r="O15" s="797"/>
      <c r="P15" s="797"/>
      <c r="Q15" s="797"/>
      <c r="R15" s="797"/>
      <c r="S15" s="797"/>
      <c r="T15" s="797"/>
      <c r="U15" s="798"/>
      <c r="V15" s="56"/>
    </row>
    <row r="16" spans="2:25" s="58" customFormat="1" ht="42.6"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56"/>
    </row>
    <row r="17" spans="2:22" s="58" customFormat="1" ht="28.5" customHeight="1">
      <c r="B17" s="454" t="s">
        <v>89</v>
      </c>
      <c r="C17" s="436" t="s">
        <v>851</v>
      </c>
      <c r="D17" s="436"/>
      <c r="E17" s="436" t="s">
        <v>853</v>
      </c>
      <c r="F17" s="436"/>
      <c r="G17" s="436" t="s">
        <v>95</v>
      </c>
      <c r="H17" s="436"/>
      <c r="I17" s="436" t="s">
        <v>857</v>
      </c>
      <c r="J17" s="436"/>
      <c r="K17" s="436"/>
      <c r="L17" s="455" t="s">
        <v>158</v>
      </c>
      <c r="M17" s="464"/>
      <c r="N17" s="456"/>
      <c r="O17" s="436" t="s">
        <v>94</v>
      </c>
      <c r="P17" s="436"/>
      <c r="Q17" s="436"/>
      <c r="R17" s="436" t="s">
        <v>861</v>
      </c>
      <c r="S17" s="436"/>
      <c r="T17" s="436"/>
      <c r="U17" s="462">
        <f>U24</f>
        <v>1</v>
      </c>
      <c r="V17" s="56"/>
    </row>
    <row r="18" spans="2:22" s="58" customFormat="1" ht="114" customHeight="1">
      <c r="B18" s="454"/>
      <c r="C18" s="436"/>
      <c r="D18" s="436"/>
      <c r="E18" s="436"/>
      <c r="F18" s="436"/>
      <c r="G18" s="436"/>
      <c r="H18" s="436"/>
      <c r="I18" s="436"/>
      <c r="J18" s="436"/>
      <c r="K18" s="436"/>
      <c r="L18" s="457"/>
      <c r="M18" s="465"/>
      <c r="N18" s="458"/>
      <c r="O18" s="436"/>
      <c r="P18" s="436"/>
      <c r="Q18" s="436"/>
      <c r="R18" s="436"/>
      <c r="S18" s="436"/>
      <c r="T18" s="436"/>
      <c r="U18" s="463"/>
      <c r="V18" s="56"/>
    </row>
    <row r="19" spans="2:22" s="58" customFormat="1" ht="55.2" customHeight="1">
      <c r="B19" s="454" t="s">
        <v>433</v>
      </c>
      <c r="C19" s="436" t="s">
        <v>852</v>
      </c>
      <c r="D19" s="436"/>
      <c r="E19" s="436" t="s">
        <v>854</v>
      </c>
      <c r="F19" s="436"/>
      <c r="G19" s="436" t="s">
        <v>96</v>
      </c>
      <c r="H19" s="436"/>
      <c r="I19" s="436" t="s">
        <v>858</v>
      </c>
      <c r="J19" s="436"/>
      <c r="K19" s="436"/>
      <c r="L19" s="455" t="s">
        <v>158</v>
      </c>
      <c r="M19" s="464"/>
      <c r="N19" s="456"/>
      <c r="O19" s="455" t="s">
        <v>94</v>
      </c>
      <c r="P19" s="464"/>
      <c r="Q19" s="456"/>
      <c r="R19" s="436" t="s">
        <v>862</v>
      </c>
      <c r="S19" s="436"/>
      <c r="T19" s="436"/>
      <c r="U19" s="462">
        <f>U27</f>
        <v>1</v>
      </c>
      <c r="V19" s="56"/>
    </row>
    <row r="20" spans="2:22" s="58" customFormat="1" ht="25.2" customHeight="1">
      <c r="B20" s="454"/>
      <c r="C20" s="436"/>
      <c r="D20" s="436"/>
      <c r="E20" s="436"/>
      <c r="F20" s="436"/>
      <c r="G20" s="436"/>
      <c r="H20" s="436"/>
      <c r="I20" s="436"/>
      <c r="J20" s="436"/>
      <c r="K20" s="436"/>
      <c r="L20" s="457"/>
      <c r="M20" s="465"/>
      <c r="N20" s="458"/>
      <c r="O20" s="457"/>
      <c r="P20" s="465"/>
      <c r="Q20" s="458"/>
      <c r="R20" s="436"/>
      <c r="S20" s="436"/>
      <c r="T20" s="436"/>
      <c r="U20" s="463"/>
      <c r="V20" s="56"/>
    </row>
    <row r="21" spans="2:22" s="58" customFormat="1" ht="114.6" customHeight="1">
      <c r="B21" s="160" t="s">
        <v>278</v>
      </c>
      <c r="C21" s="434" t="s">
        <v>1006</v>
      </c>
      <c r="D21" s="435"/>
      <c r="E21" s="434" t="s">
        <v>855</v>
      </c>
      <c r="F21" s="435"/>
      <c r="G21" s="436" t="s">
        <v>96</v>
      </c>
      <c r="H21" s="436"/>
      <c r="I21" s="434" t="s">
        <v>859</v>
      </c>
      <c r="J21" s="440"/>
      <c r="K21" s="435"/>
      <c r="L21" s="434" t="s">
        <v>158</v>
      </c>
      <c r="M21" s="440"/>
      <c r="N21" s="435"/>
      <c r="O21" s="434" t="s">
        <v>94</v>
      </c>
      <c r="P21" s="440"/>
      <c r="Q21" s="435"/>
      <c r="R21" s="434" t="s">
        <v>996</v>
      </c>
      <c r="S21" s="440" t="s">
        <v>863</v>
      </c>
      <c r="T21" s="435" t="s">
        <v>863</v>
      </c>
      <c r="U21" s="168">
        <v>1</v>
      </c>
      <c r="V21" s="56"/>
    </row>
    <row r="22" spans="2:22" s="58" customFormat="1" ht="135.6" customHeight="1" thickBot="1">
      <c r="B22" s="285" t="s">
        <v>98</v>
      </c>
      <c r="C22" s="492" t="s">
        <v>1007</v>
      </c>
      <c r="D22" s="492"/>
      <c r="E22" s="492" t="s">
        <v>873</v>
      </c>
      <c r="F22" s="492" t="s">
        <v>856</v>
      </c>
      <c r="G22" s="492" t="s">
        <v>97</v>
      </c>
      <c r="H22" s="492"/>
      <c r="I22" s="492" t="s">
        <v>860</v>
      </c>
      <c r="J22" s="492"/>
      <c r="K22" s="492"/>
      <c r="L22" s="441" t="s">
        <v>157</v>
      </c>
      <c r="M22" s="442"/>
      <c r="N22" s="443"/>
      <c r="O22" s="441" t="s">
        <v>94</v>
      </c>
      <c r="P22" s="442"/>
      <c r="Q22" s="443"/>
      <c r="R22" s="441" t="s">
        <v>1010</v>
      </c>
      <c r="S22" s="442" t="s">
        <v>864</v>
      </c>
      <c r="T22" s="443" t="s">
        <v>864</v>
      </c>
      <c r="U22" s="169">
        <f>U33</f>
        <v>1</v>
      </c>
      <c r="V22" s="56"/>
    </row>
    <row r="23" spans="2:22" s="140" customFormat="1" ht="40.950000000000003" customHeight="1">
      <c r="B23" s="265" t="s">
        <v>427</v>
      </c>
      <c r="C23" s="432" t="s">
        <v>142</v>
      </c>
      <c r="D23" s="432"/>
      <c r="E23" s="432"/>
      <c r="F23" s="432"/>
      <c r="G23" s="194" t="s">
        <v>28</v>
      </c>
      <c r="H23" s="194" t="s">
        <v>30</v>
      </c>
      <c r="I23" s="194" t="s">
        <v>31</v>
      </c>
      <c r="J23" s="194" t="s">
        <v>32</v>
      </c>
      <c r="K23" s="194" t="s">
        <v>33</v>
      </c>
      <c r="L23" s="194" t="s">
        <v>34</v>
      </c>
      <c r="M23" s="194" t="s">
        <v>35</v>
      </c>
      <c r="N23" s="194" t="s">
        <v>36</v>
      </c>
      <c r="O23" s="194" t="s">
        <v>37</v>
      </c>
      <c r="P23" s="194" t="s">
        <v>38</v>
      </c>
      <c r="Q23" s="194" t="s">
        <v>39</v>
      </c>
      <c r="R23" s="194" t="s">
        <v>40</v>
      </c>
      <c r="S23" s="194" t="s">
        <v>41</v>
      </c>
      <c r="T23" s="194" t="s">
        <v>42</v>
      </c>
      <c r="U23" s="196" t="s">
        <v>143</v>
      </c>
      <c r="V23" s="101"/>
    </row>
    <row r="24" spans="2:22" s="140" customFormat="1" ht="31.2" customHeight="1">
      <c r="B24" s="179" t="s">
        <v>44</v>
      </c>
      <c r="C24" s="899" t="s">
        <v>865</v>
      </c>
      <c r="D24" s="899"/>
      <c r="E24" s="899"/>
      <c r="F24" s="899"/>
      <c r="G24" s="283" t="s">
        <v>275</v>
      </c>
      <c r="H24" s="190">
        <v>1</v>
      </c>
      <c r="I24" s="190">
        <v>1</v>
      </c>
      <c r="J24" s="190">
        <v>1</v>
      </c>
      <c r="K24" s="190">
        <v>1</v>
      </c>
      <c r="L24" s="190">
        <v>1</v>
      </c>
      <c r="M24" s="190">
        <v>1</v>
      </c>
      <c r="N24" s="190">
        <v>1</v>
      </c>
      <c r="O24" s="190">
        <v>1</v>
      </c>
      <c r="P24" s="190">
        <v>1</v>
      </c>
      <c r="Q24" s="190">
        <v>1</v>
      </c>
      <c r="R24" s="190">
        <v>1</v>
      </c>
      <c r="S24" s="190">
        <v>1</v>
      </c>
      <c r="T24" s="143">
        <f>SUM(H24:S24)</f>
        <v>12</v>
      </c>
      <c r="U24" s="898">
        <f>+T25/T24</f>
        <v>1</v>
      </c>
      <c r="V24" s="101"/>
    </row>
    <row r="25" spans="2:22" s="140" customFormat="1" ht="39" customHeight="1">
      <c r="B25" s="179" t="s">
        <v>45</v>
      </c>
      <c r="C25" s="900" t="s">
        <v>866</v>
      </c>
      <c r="D25" s="900"/>
      <c r="E25" s="900"/>
      <c r="F25" s="900"/>
      <c r="G25" s="283" t="s">
        <v>275</v>
      </c>
      <c r="H25" s="190">
        <v>1</v>
      </c>
      <c r="I25" s="190">
        <v>1</v>
      </c>
      <c r="J25" s="190">
        <v>1</v>
      </c>
      <c r="K25" s="190">
        <v>1</v>
      </c>
      <c r="L25" s="190">
        <v>1</v>
      </c>
      <c r="M25" s="190">
        <v>1</v>
      </c>
      <c r="N25" s="190">
        <v>1</v>
      </c>
      <c r="O25" s="190">
        <v>1</v>
      </c>
      <c r="P25" s="190">
        <v>1</v>
      </c>
      <c r="Q25" s="190">
        <v>1</v>
      </c>
      <c r="R25" s="190">
        <v>1</v>
      </c>
      <c r="S25" s="190">
        <v>1</v>
      </c>
      <c r="T25" s="143">
        <f>SUM(H25:S25)</f>
        <v>12</v>
      </c>
      <c r="U25" s="898"/>
      <c r="V25" s="101"/>
    </row>
    <row r="26" spans="2:22" s="140" customFormat="1" ht="40.950000000000003" customHeight="1">
      <c r="B26" s="266" t="s">
        <v>427</v>
      </c>
      <c r="C26" s="427" t="s">
        <v>142</v>
      </c>
      <c r="D26" s="427"/>
      <c r="E26" s="427"/>
      <c r="F26" s="427"/>
      <c r="G26" s="264" t="s">
        <v>28</v>
      </c>
      <c r="H26" s="264" t="s">
        <v>30</v>
      </c>
      <c r="I26" s="264" t="s">
        <v>31</v>
      </c>
      <c r="J26" s="264" t="s">
        <v>32</v>
      </c>
      <c r="K26" s="264" t="s">
        <v>33</v>
      </c>
      <c r="L26" s="264" t="s">
        <v>34</v>
      </c>
      <c r="M26" s="264" t="s">
        <v>35</v>
      </c>
      <c r="N26" s="264" t="s">
        <v>36</v>
      </c>
      <c r="O26" s="264" t="s">
        <v>37</v>
      </c>
      <c r="P26" s="264" t="s">
        <v>38</v>
      </c>
      <c r="Q26" s="264" t="s">
        <v>39</v>
      </c>
      <c r="R26" s="264" t="s">
        <v>40</v>
      </c>
      <c r="S26" s="264" t="s">
        <v>41</v>
      </c>
      <c r="T26" s="264" t="s">
        <v>42</v>
      </c>
      <c r="U26" s="267" t="s">
        <v>143</v>
      </c>
      <c r="V26" s="101"/>
    </row>
    <row r="27" spans="2:22" s="140" customFormat="1" ht="31.2" customHeight="1">
      <c r="B27" s="179" t="s">
        <v>44</v>
      </c>
      <c r="C27" s="899" t="s">
        <v>867</v>
      </c>
      <c r="D27" s="899"/>
      <c r="E27" s="899"/>
      <c r="F27" s="899"/>
      <c r="G27" s="283" t="s">
        <v>869</v>
      </c>
      <c r="H27" s="185">
        <v>1</v>
      </c>
      <c r="I27" s="185">
        <v>1</v>
      </c>
      <c r="J27" s="185">
        <v>1</v>
      </c>
      <c r="K27" s="185">
        <v>1</v>
      </c>
      <c r="L27" s="185">
        <v>1</v>
      </c>
      <c r="M27" s="190">
        <v>1</v>
      </c>
      <c r="N27" s="190">
        <v>1</v>
      </c>
      <c r="O27" s="190">
        <v>1</v>
      </c>
      <c r="P27" s="190">
        <v>1</v>
      </c>
      <c r="Q27" s="190">
        <v>1</v>
      </c>
      <c r="R27" s="190">
        <v>1</v>
      </c>
      <c r="S27" s="190">
        <v>1</v>
      </c>
      <c r="T27" s="143">
        <f>SUM(H27:S27)</f>
        <v>12</v>
      </c>
      <c r="U27" s="898">
        <f>+T28/T27</f>
        <v>1</v>
      </c>
      <c r="V27" s="101"/>
    </row>
    <row r="28" spans="2:22" s="140" customFormat="1" ht="31.2" customHeight="1">
      <c r="B28" s="179" t="s">
        <v>45</v>
      </c>
      <c r="C28" s="899" t="s">
        <v>868</v>
      </c>
      <c r="D28" s="899"/>
      <c r="E28" s="899"/>
      <c r="F28" s="899"/>
      <c r="G28" s="283" t="s">
        <v>869</v>
      </c>
      <c r="H28" s="185">
        <v>1</v>
      </c>
      <c r="I28" s="185">
        <v>1</v>
      </c>
      <c r="J28" s="185">
        <v>1</v>
      </c>
      <c r="K28" s="185">
        <v>1</v>
      </c>
      <c r="L28" s="185">
        <v>1</v>
      </c>
      <c r="M28" s="190">
        <v>1</v>
      </c>
      <c r="N28" s="190">
        <v>1</v>
      </c>
      <c r="O28" s="190">
        <v>1</v>
      </c>
      <c r="P28" s="190">
        <v>1</v>
      </c>
      <c r="Q28" s="190">
        <v>1</v>
      </c>
      <c r="R28" s="190">
        <v>1</v>
      </c>
      <c r="S28" s="190">
        <v>1</v>
      </c>
      <c r="T28" s="143">
        <f>SUM(H28:S28)</f>
        <v>12</v>
      </c>
      <c r="U28" s="898"/>
      <c r="V28" s="101"/>
    </row>
    <row r="29" spans="2:22" s="140" customFormat="1" ht="40.950000000000003" customHeight="1">
      <c r="B29" s="266" t="s">
        <v>427</v>
      </c>
      <c r="C29" s="427" t="s">
        <v>142</v>
      </c>
      <c r="D29" s="427"/>
      <c r="E29" s="427"/>
      <c r="F29" s="427"/>
      <c r="G29" s="264" t="s">
        <v>28</v>
      </c>
      <c r="H29" s="264" t="s">
        <v>30</v>
      </c>
      <c r="I29" s="264" t="s">
        <v>31</v>
      </c>
      <c r="J29" s="264" t="s">
        <v>32</v>
      </c>
      <c r="K29" s="264" t="s">
        <v>33</v>
      </c>
      <c r="L29" s="264" t="s">
        <v>34</v>
      </c>
      <c r="M29" s="264" t="s">
        <v>35</v>
      </c>
      <c r="N29" s="264" t="s">
        <v>36</v>
      </c>
      <c r="O29" s="264" t="s">
        <v>37</v>
      </c>
      <c r="P29" s="264" t="s">
        <v>38</v>
      </c>
      <c r="Q29" s="264" t="s">
        <v>39</v>
      </c>
      <c r="R29" s="264" t="s">
        <v>40</v>
      </c>
      <c r="S29" s="264" t="s">
        <v>41</v>
      </c>
      <c r="T29" s="264" t="s">
        <v>42</v>
      </c>
      <c r="U29" s="267" t="s">
        <v>143</v>
      </c>
      <c r="V29" s="101"/>
    </row>
    <row r="30" spans="2:22" s="140" customFormat="1" ht="31.2" customHeight="1">
      <c r="B30" s="179" t="s">
        <v>44</v>
      </c>
      <c r="C30" s="899" t="s">
        <v>867</v>
      </c>
      <c r="D30" s="899"/>
      <c r="E30" s="899"/>
      <c r="F30" s="899"/>
      <c r="G30" s="283" t="s">
        <v>869</v>
      </c>
      <c r="H30" s="185">
        <v>1</v>
      </c>
      <c r="I30" s="190">
        <v>1</v>
      </c>
      <c r="J30" s="185">
        <v>1</v>
      </c>
      <c r="K30" s="190">
        <v>1</v>
      </c>
      <c r="L30" s="185">
        <v>1</v>
      </c>
      <c r="M30" s="190">
        <v>1</v>
      </c>
      <c r="N30" s="190">
        <v>1</v>
      </c>
      <c r="O30" s="190">
        <v>1</v>
      </c>
      <c r="P30" s="190">
        <v>1</v>
      </c>
      <c r="Q30" s="190">
        <v>1</v>
      </c>
      <c r="R30" s="190">
        <v>1</v>
      </c>
      <c r="S30" s="190">
        <v>1</v>
      </c>
      <c r="T30" s="143">
        <f>SUM(H30:S30)</f>
        <v>12</v>
      </c>
      <c r="U30" s="898">
        <v>1</v>
      </c>
      <c r="V30" s="101"/>
    </row>
    <row r="31" spans="2:22" s="140" customFormat="1" ht="31.2" customHeight="1">
      <c r="B31" s="179" t="s">
        <v>45</v>
      </c>
      <c r="C31" s="900" t="s">
        <v>870</v>
      </c>
      <c r="D31" s="900"/>
      <c r="E31" s="900"/>
      <c r="F31" s="900"/>
      <c r="G31" s="283" t="s">
        <v>869</v>
      </c>
      <c r="H31" s="185">
        <v>1</v>
      </c>
      <c r="I31" s="190">
        <v>1</v>
      </c>
      <c r="J31" s="185">
        <v>1</v>
      </c>
      <c r="K31" s="190">
        <v>1</v>
      </c>
      <c r="L31" s="185">
        <v>1</v>
      </c>
      <c r="M31" s="190">
        <v>1</v>
      </c>
      <c r="N31" s="190">
        <v>1</v>
      </c>
      <c r="O31" s="190">
        <v>1</v>
      </c>
      <c r="P31" s="190">
        <v>1</v>
      </c>
      <c r="Q31" s="190">
        <v>1</v>
      </c>
      <c r="R31" s="190">
        <v>1</v>
      </c>
      <c r="S31" s="190">
        <v>1</v>
      </c>
      <c r="T31" s="143">
        <f>SUM(H31:S31)</f>
        <v>12</v>
      </c>
      <c r="U31" s="898"/>
      <c r="V31" s="101"/>
    </row>
    <row r="32" spans="2:22" s="140" customFormat="1" ht="40.950000000000003" customHeight="1">
      <c r="B32" s="266" t="s">
        <v>427</v>
      </c>
      <c r="C32" s="427" t="s">
        <v>142</v>
      </c>
      <c r="D32" s="427"/>
      <c r="E32" s="427"/>
      <c r="F32" s="427"/>
      <c r="G32" s="264" t="s">
        <v>28</v>
      </c>
      <c r="H32" s="264" t="s">
        <v>30</v>
      </c>
      <c r="I32" s="264" t="s">
        <v>31</v>
      </c>
      <c r="J32" s="264" t="s">
        <v>32</v>
      </c>
      <c r="K32" s="264" t="s">
        <v>33</v>
      </c>
      <c r="L32" s="264" t="s">
        <v>34</v>
      </c>
      <c r="M32" s="264" t="s">
        <v>35</v>
      </c>
      <c r="N32" s="264" t="s">
        <v>36</v>
      </c>
      <c r="O32" s="264" t="s">
        <v>37</v>
      </c>
      <c r="P32" s="264" t="s">
        <v>38</v>
      </c>
      <c r="Q32" s="264" t="s">
        <v>39</v>
      </c>
      <c r="R32" s="264" t="s">
        <v>40</v>
      </c>
      <c r="S32" s="264" t="s">
        <v>41</v>
      </c>
      <c r="T32" s="264" t="s">
        <v>42</v>
      </c>
      <c r="U32" s="267" t="s">
        <v>143</v>
      </c>
      <c r="V32" s="101"/>
    </row>
    <row r="33" spans="2:26" s="140" customFormat="1" ht="31.2" customHeight="1">
      <c r="B33" s="179" t="s">
        <v>44</v>
      </c>
      <c r="C33" s="899" t="s">
        <v>361</v>
      </c>
      <c r="D33" s="899"/>
      <c r="E33" s="899"/>
      <c r="F33" s="899"/>
      <c r="G33" s="283" t="s">
        <v>128</v>
      </c>
      <c r="H33" s="185">
        <v>1</v>
      </c>
      <c r="I33" s="190">
        <v>1</v>
      </c>
      <c r="J33" s="185">
        <v>1</v>
      </c>
      <c r="K33" s="190">
        <v>1</v>
      </c>
      <c r="L33" s="185">
        <v>1</v>
      </c>
      <c r="M33" s="190">
        <v>1</v>
      </c>
      <c r="N33" s="185">
        <v>1</v>
      </c>
      <c r="O33" s="190">
        <v>1</v>
      </c>
      <c r="P33" s="185">
        <v>1</v>
      </c>
      <c r="Q33" s="190">
        <v>1</v>
      </c>
      <c r="R33" s="185">
        <v>1</v>
      </c>
      <c r="S33" s="190">
        <v>1</v>
      </c>
      <c r="T33" s="143">
        <f>SUM(H33:S33)</f>
        <v>12</v>
      </c>
      <c r="U33" s="898">
        <f>+T34/T33</f>
        <v>1</v>
      </c>
      <c r="V33" s="101"/>
    </row>
    <row r="34" spans="2:26" s="140" customFormat="1" ht="31.2" customHeight="1" thickBot="1">
      <c r="B34" s="191" t="s">
        <v>45</v>
      </c>
      <c r="C34" s="902" t="s">
        <v>739</v>
      </c>
      <c r="D34" s="902"/>
      <c r="E34" s="902"/>
      <c r="F34" s="902"/>
      <c r="G34" s="283" t="s">
        <v>128</v>
      </c>
      <c r="H34" s="181">
        <v>1</v>
      </c>
      <c r="I34" s="182">
        <v>1</v>
      </c>
      <c r="J34" s="181">
        <v>1</v>
      </c>
      <c r="K34" s="182">
        <v>1</v>
      </c>
      <c r="L34" s="181">
        <v>1</v>
      </c>
      <c r="M34" s="182">
        <v>1</v>
      </c>
      <c r="N34" s="181">
        <v>1</v>
      </c>
      <c r="O34" s="182">
        <v>1</v>
      </c>
      <c r="P34" s="181">
        <v>1</v>
      </c>
      <c r="Q34" s="182">
        <v>1</v>
      </c>
      <c r="R34" s="181">
        <v>1</v>
      </c>
      <c r="S34" s="182">
        <v>1</v>
      </c>
      <c r="T34" s="183">
        <f>SUM(H34:S34)</f>
        <v>12</v>
      </c>
      <c r="U34" s="901"/>
      <c r="V34" s="101"/>
    </row>
    <row r="35" spans="2:26" s="58" customFormat="1" ht="37.950000000000003" customHeight="1" thickBot="1">
      <c r="B35" s="683" t="s">
        <v>145</v>
      </c>
      <c r="C35" s="684"/>
      <c r="D35" s="684"/>
      <c r="E35" s="684"/>
      <c r="F35" s="684"/>
      <c r="G35" s="684"/>
      <c r="H35" s="684"/>
      <c r="I35" s="684"/>
      <c r="J35" s="684"/>
      <c r="K35" s="684"/>
      <c r="L35" s="684"/>
      <c r="M35" s="684"/>
      <c r="N35" s="684"/>
      <c r="O35" s="684"/>
      <c r="P35" s="684"/>
      <c r="Q35" s="684"/>
      <c r="R35" s="684"/>
      <c r="S35" s="684"/>
      <c r="T35" s="684"/>
      <c r="U35" s="684"/>
      <c r="V35" s="405"/>
    </row>
    <row r="36" spans="2:26" s="58" customFormat="1" ht="37.950000000000003" customHeight="1" thickBot="1">
      <c r="B36" s="403" t="s">
        <v>424</v>
      </c>
      <c r="C36" s="404"/>
      <c r="D36" s="404"/>
      <c r="E36" s="404"/>
      <c r="F36" s="404"/>
      <c r="G36" s="404"/>
      <c r="H36" s="404"/>
      <c r="I36" s="404"/>
      <c r="J36" s="404"/>
      <c r="K36" s="404"/>
      <c r="L36" s="404"/>
      <c r="M36" s="404"/>
      <c r="N36" s="404"/>
      <c r="O36" s="404"/>
      <c r="P36" s="404"/>
      <c r="Q36" s="404"/>
      <c r="R36" s="404"/>
      <c r="S36" s="404"/>
      <c r="T36" s="404"/>
      <c r="U36" s="404"/>
      <c r="V36" s="405"/>
    </row>
    <row r="37" spans="2:26" s="58" customFormat="1" ht="45.6" customHeight="1">
      <c r="B37" s="610" t="s">
        <v>144</v>
      </c>
      <c r="C37" s="703" t="s">
        <v>142</v>
      </c>
      <c r="D37" s="704"/>
      <c r="E37" s="704"/>
      <c r="F37" s="163" t="s">
        <v>532</v>
      </c>
      <c r="G37" s="163" t="s">
        <v>266</v>
      </c>
      <c r="H37" s="163" t="s">
        <v>115</v>
      </c>
      <c r="I37" s="164" t="s">
        <v>103</v>
      </c>
      <c r="J37" s="164" t="s">
        <v>104</v>
      </c>
      <c r="K37" s="164" t="s">
        <v>105</v>
      </c>
      <c r="L37" s="164" t="s">
        <v>106</v>
      </c>
      <c r="M37" s="164" t="s">
        <v>107</v>
      </c>
      <c r="N37" s="164" t="s">
        <v>108</v>
      </c>
      <c r="O37" s="164" t="s">
        <v>109</v>
      </c>
      <c r="P37" s="164" t="s">
        <v>110</v>
      </c>
      <c r="Q37" s="164" t="s">
        <v>111</v>
      </c>
      <c r="R37" s="164" t="s">
        <v>112</v>
      </c>
      <c r="S37" s="164" t="s">
        <v>113</v>
      </c>
      <c r="T37" s="164" t="s">
        <v>114</v>
      </c>
      <c r="U37" s="164" t="s">
        <v>42</v>
      </c>
      <c r="V37" s="165" t="s">
        <v>265</v>
      </c>
    </row>
    <row r="38" spans="2:26" s="58" customFormat="1" ht="67.95" customHeight="1">
      <c r="B38" s="611"/>
      <c r="C38" s="724" t="s">
        <v>874</v>
      </c>
      <c r="D38" s="409"/>
      <c r="E38" s="409"/>
      <c r="F38" s="393">
        <v>360</v>
      </c>
      <c r="G38" s="727" t="s">
        <v>128</v>
      </c>
      <c r="H38" s="780">
        <v>3000</v>
      </c>
      <c r="I38" s="185">
        <v>1</v>
      </c>
      <c r="J38" s="190">
        <v>1</v>
      </c>
      <c r="K38" s="185">
        <v>1</v>
      </c>
      <c r="L38" s="190">
        <v>1</v>
      </c>
      <c r="M38" s="185">
        <v>1</v>
      </c>
      <c r="N38" s="190">
        <v>1</v>
      </c>
      <c r="O38" s="185">
        <v>1</v>
      </c>
      <c r="P38" s="190">
        <v>1</v>
      </c>
      <c r="Q38" s="185">
        <v>1</v>
      </c>
      <c r="R38" s="190">
        <v>1</v>
      </c>
      <c r="S38" s="185">
        <v>1</v>
      </c>
      <c r="T38" s="190">
        <v>1</v>
      </c>
      <c r="U38" s="120">
        <f>SUM(I38:T38)</f>
        <v>12</v>
      </c>
      <c r="V38" s="784" t="s">
        <v>986</v>
      </c>
    </row>
    <row r="39" spans="2:26" s="58" customFormat="1" ht="67.95" customHeight="1" thickBot="1">
      <c r="B39" s="612"/>
      <c r="C39" s="725"/>
      <c r="D39" s="428"/>
      <c r="E39" s="428"/>
      <c r="F39" s="399"/>
      <c r="G39" s="728"/>
      <c r="H39" s="428"/>
      <c r="I39" s="156">
        <v>4166.67</v>
      </c>
      <c r="J39" s="156">
        <v>4166.67</v>
      </c>
      <c r="K39" s="156">
        <v>4166.67</v>
      </c>
      <c r="L39" s="156">
        <v>4166.67</v>
      </c>
      <c r="M39" s="156">
        <v>4166.67</v>
      </c>
      <c r="N39" s="156">
        <v>4166.67</v>
      </c>
      <c r="O39" s="156">
        <v>4166.67</v>
      </c>
      <c r="P39" s="156">
        <v>4166.67</v>
      </c>
      <c r="Q39" s="156">
        <v>4166.67</v>
      </c>
      <c r="R39" s="156">
        <v>4166.67</v>
      </c>
      <c r="S39" s="156">
        <v>4166.67</v>
      </c>
      <c r="T39" s="156">
        <v>4166.63</v>
      </c>
      <c r="U39" s="167">
        <f t="shared" ref="U39" si="0">SUM(I39:T39)</f>
        <v>49999.999999999985</v>
      </c>
      <c r="V39" s="785"/>
      <c r="W39" s="252">
        <v>50000</v>
      </c>
      <c r="X39" s="117">
        <f>W39/U38</f>
        <v>4166.666666666667</v>
      </c>
      <c r="Y39" s="253">
        <f>U39-W39</f>
        <v>0</v>
      </c>
      <c r="Z39" s="66"/>
    </row>
    <row r="40" spans="2:26" s="61" customFormat="1" ht="44.4" customHeight="1">
      <c r="B40" s="85"/>
      <c r="C40" s="85"/>
      <c r="D40" s="85"/>
      <c r="E40" s="85"/>
      <c r="F40" s="85"/>
      <c r="G40" s="85"/>
      <c r="H40" s="85"/>
      <c r="I40" s="85"/>
      <c r="J40" s="85"/>
      <c r="K40" s="85"/>
      <c r="L40" s="85"/>
      <c r="M40" s="85"/>
      <c r="N40" s="85"/>
      <c r="O40" s="85"/>
      <c r="P40" s="85"/>
      <c r="Q40" s="85"/>
      <c r="R40" s="903" t="s">
        <v>116</v>
      </c>
      <c r="S40" s="903"/>
      <c r="T40" s="903"/>
      <c r="U40" s="229">
        <f>U39</f>
        <v>49999.999999999985</v>
      </c>
      <c r="V40" s="85"/>
    </row>
    <row r="41" spans="2:26" s="58" customFormat="1" ht="15">
      <c r="B41" s="74"/>
      <c r="C41" s="60"/>
      <c r="D41" s="60"/>
      <c r="E41" s="60"/>
      <c r="F41" s="60"/>
      <c r="G41" s="74"/>
      <c r="H41" s="60"/>
      <c r="I41" s="60"/>
      <c r="J41" s="60"/>
      <c r="K41" s="60"/>
      <c r="L41" s="60"/>
      <c r="M41" s="60"/>
      <c r="N41" s="60"/>
      <c r="O41" s="60"/>
      <c r="P41" s="60"/>
      <c r="Q41" s="60"/>
      <c r="W41" s="69"/>
      <c r="X41" s="59"/>
    </row>
    <row r="42" spans="2:26" s="58" customFormat="1" ht="15.6" thickBot="1">
      <c r="B42" s="74"/>
      <c r="C42" s="60"/>
      <c r="D42" s="60"/>
      <c r="E42" s="60"/>
      <c r="F42" s="60"/>
      <c r="G42" s="74"/>
      <c r="H42" s="60"/>
      <c r="I42" s="60"/>
      <c r="J42" s="60"/>
      <c r="K42" s="60"/>
      <c r="L42" s="60"/>
      <c r="M42" s="60"/>
      <c r="N42" s="60"/>
      <c r="O42" s="60"/>
      <c r="P42" s="60"/>
      <c r="Q42" s="60"/>
      <c r="R42" s="60"/>
      <c r="S42" s="60"/>
      <c r="T42" s="60"/>
      <c r="U42" s="60"/>
    </row>
    <row r="43" spans="2:26" s="58" customFormat="1" ht="37.950000000000003" customHeight="1" thickBot="1">
      <c r="B43" s="403" t="s">
        <v>145</v>
      </c>
      <c r="C43" s="404"/>
      <c r="D43" s="404"/>
      <c r="E43" s="404"/>
      <c r="F43" s="404"/>
      <c r="G43" s="404"/>
      <c r="H43" s="404"/>
      <c r="I43" s="404"/>
      <c r="J43" s="404"/>
      <c r="K43" s="404"/>
      <c r="L43" s="404"/>
      <c r="M43" s="404"/>
      <c r="N43" s="404"/>
      <c r="O43" s="404"/>
      <c r="P43" s="404"/>
      <c r="Q43" s="404"/>
      <c r="R43" s="404"/>
      <c r="S43" s="404"/>
      <c r="T43" s="404"/>
      <c r="U43" s="404"/>
      <c r="V43" s="405"/>
    </row>
    <row r="44" spans="2:26" s="58" customFormat="1" ht="37.950000000000003" customHeight="1" thickBot="1">
      <c r="B44" s="403" t="s">
        <v>998</v>
      </c>
      <c r="C44" s="404"/>
      <c r="D44" s="404"/>
      <c r="E44" s="404"/>
      <c r="F44" s="404"/>
      <c r="G44" s="404"/>
      <c r="H44" s="404"/>
      <c r="I44" s="404"/>
      <c r="J44" s="404"/>
      <c r="K44" s="404"/>
      <c r="L44" s="404"/>
      <c r="M44" s="404"/>
      <c r="N44" s="404"/>
      <c r="O44" s="404"/>
      <c r="P44" s="404"/>
      <c r="Q44" s="404"/>
      <c r="R44" s="404"/>
      <c r="S44" s="404"/>
      <c r="T44" s="404"/>
      <c r="U44" s="404"/>
      <c r="V44" s="405"/>
    </row>
    <row r="45" spans="2:26" s="58" customFormat="1" ht="45.6" customHeight="1">
      <c r="B45" s="610" t="s">
        <v>144</v>
      </c>
      <c r="C45" s="703" t="s">
        <v>142</v>
      </c>
      <c r="D45" s="704"/>
      <c r="E45" s="704"/>
      <c r="F45" s="163" t="s">
        <v>425</v>
      </c>
      <c r="G45" s="163" t="s">
        <v>266</v>
      </c>
      <c r="H45" s="163" t="s">
        <v>115</v>
      </c>
      <c r="I45" s="164" t="s">
        <v>103</v>
      </c>
      <c r="J45" s="164" t="s">
        <v>104</v>
      </c>
      <c r="K45" s="164" t="s">
        <v>105</v>
      </c>
      <c r="L45" s="164" t="s">
        <v>106</v>
      </c>
      <c r="M45" s="164" t="s">
        <v>107</v>
      </c>
      <c r="N45" s="164" t="s">
        <v>108</v>
      </c>
      <c r="O45" s="164" t="s">
        <v>109</v>
      </c>
      <c r="P45" s="164" t="s">
        <v>110</v>
      </c>
      <c r="Q45" s="164" t="s">
        <v>111</v>
      </c>
      <c r="R45" s="164" t="s">
        <v>112</v>
      </c>
      <c r="S45" s="164" t="s">
        <v>113</v>
      </c>
      <c r="T45" s="164" t="s">
        <v>114</v>
      </c>
      <c r="U45" s="164" t="s">
        <v>42</v>
      </c>
      <c r="V45" s="165" t="s">
        <v>265</v>
      </c>
    </row>
    <row r="46" spans="2:26" s="58" customFormat="1" ht="67.95" customHeight="1">
      <c r="B46" s="611"/>
      <c r="C46" s="724" t="s">
        <v>874</v>
      </c>
      <c r="D46" s="409"/>
      <c r="E46" s="409"/>
      <c r="F46" s="393">
        <v>360</v>
      </c>
      <c r="G46" s="727" t="s">
        <v>128</v>
      </c>
      <c r="H46" s="780">
        <v>3000</v>
      </c>
      <c r="I46" s="185">
        <v>1</v>
      </c>
      <c r="J46" s="190">
        <v>1</v>
      </c>
      <c r="K46" s="185">
        <v>1</v>
      </c>
      <c r="L46" s="190">
        <v>1</v>
      </c>
      <c r="M46" s="185">
        <v>1</v>
      </c>
      <c r="N46" s="190">
        <v>1</v>
      </c>
      <c r="O46" s="185">
        <v>1</v>
      </c>
      <c r="P46" s="190">
        <v>1</v>
      </c>
      <c r="Q46" s="185">
        <v>1</v>
      </c>
      <c r="R46" s="190">
        <v>1</v>
      </c>
      <c r="S46" s="185">
        <v>1</v>
      </c>
      <c r="T46" s="190">
        <v>1</v>
      </c>
      <c r="U46" s="120">
        <f>SUM(I46:T46)</f>
        <v>12</v>
      </c>
      <c r="V46" s="784" t="s">
        <v>986</v>
      </c>
    </row>
    <row r="47" spans="2:26" s="58" customFormat="1" ht="67.95" customHeight="1" thickBot="1">
      <c r="B47" s="612"/>
      <c r="C47" s="725"/>
      <c r="D47" s="428"/>
      <c r="E47" s="428"/>
      <c r="F47" s="399"/>
      <c r="G47" s="728"/>
      <c r="H47" s="428"/>
      <c r="I47" s="156">
        <v>10938.33</v>
      </c>
      <c r="J47" s="156">
        <v>10938.33</v>
      </c>
      <c r="K47" s="156">
        <v>10938.33</v>
      </c>
      <c r="L47" s="156">
        <v>10938.33</v>
      </c>
      <c r="M47" s="156">
        <v>10938.33</v>
      </c>
      <c r="N47" s="156">
        <v>10938.33</v>
      </c>
      <c r="O47" s="156">
        <v>10938.33</v>
      </c>
      <c r="P47" s="156">
        <v>10938.33</v>
      </c>
      <c r="Q47" s="156">
        <v>10938.33</v>
      </c>
      <c r="R47" s="156">
        <v>10938.33</v>
      </c>
      <c r="S47" s="156">
        <v>10938.33</v>
      </c>
      <c r="T47" s="156">
        <v>10938.37</v>
      </c>
      <c r="U47" s="167">
        <f t="shared" ref="U47" si="1">SUM(I47:T47)</f>
        <v>131260</v>
      </c>
      <c r="V47" s="785"/>
      <c r="W47" s="252">
        <v>50000</v>
      </c>
      <c r="X47" s="117">
        <f>W47/U46</f>
        <v>4166.666666666667</v>
      </c>
      <c r="Y47" s="253">
        <f>U47-W47</f>
        <v>81260</v>
      </c>
      <c r="Z47" s="66"/>
    </row>
    <row r="48" spans="2:26" s="61" customFormat="1" ht="44.4" customHeight="1">
      <c r="B48" s="85"/>
      <c r="C48" s="85"/>
      <c r="D48" s="85"/>
      <c r="E48" s="85"/>
      <c r="F48" s="85"/>
      <c r="G48" s="85"/>
      <c r="H48" s="85"/>
      <c r="I48" s="85"/>
      <c r="J48" s="85"/>
      <c r="K48" s="85"/>
      <c r="L48" s="85"/>
      <c r="M48" s="85"/>
      <c r="N48" s="85"/>
      <c r="O48" s="85"/>
      <c r="P48" s="85"/>
      <c r="Q48" s="85"/>
      <c r="R48" s="903" t="s">
        <v>116</v>
      </c>
      <c r="S48" s="903"/>
      <c r="T48" s="903"/>
      <c r="U48" s="229">
        <f>U47</f>
        <v>131260</v>
      </c>
      <c r="V48" s="85"/>
    </row>
    <row r="49" ht="10.5" customHeight="1"/>
    <row r="52" ht="11.25" customHeight="1"/>
    <row r="54" ht="9.75" customHeight="1"/>
    <row r="56" ht="16.5" customHeight="1"/>
  </sheetData>
  <mergeCells count="103">
    <mergeCell ref="R48:T48"/>
    <mergeCell ref="B43:V43"/>
    <mergeCell ref="B44:V44"/>
    <mergeCell ref="B45:B47"/>
    <mergeCell ref="C45:E45"/>
    <mergeCell ref="C46:E47"/>
    <mergeCell ref="F46:F47"/>
    <mergeCell ref="G46:G47"/>
    <mergeCell ref="H46:H47"/>
    <mergeCell ref="V46:V47"/>
    <mergeCell ref="U33:U34"/>
    <mergeCell ref="C32:F32"/>
    <mergeCell ref="C33:F33"/>
    <mergeCell ref="C34:F34"/>
    <mergeCell ref="R40:T40"/>
    <mergeCell ref="B35:V35"/>
    <mergeCell ref="B36:V36"/>
    <mergeCell ref="B37:B39"/>
    <mergeCell ref="C37:E37"/>
    <mergeCell ref="C38:E39"/>
    <mergeCell ref="F38:F39"/>
    <mergeCell ref="G38:G39"/>
    <mergeCell ref="H38:H39"/>
    <mergeCell ref="V38:V39"/>
    <mergeCell ref="U27:U28"/>
    <mergeCell ref="U30:U31"/>
    <mergeCell ref="U24:U25"/>
    <mergeCell ref="C23:F23"/>
    <mergeCell ref="C24:F24"/>
    <mergeCell ref="C25:F25"/>
    <mergeCell ref="C26:F26"/>
    <mergeCell ref="C27:F27"/>
    <mergeCell ref="C28:F28"/>
    <mergeCell ref="C29:F29"/>
    <mergeCell ref="C30:F30"/>
    <mergeCell ref="C31:F31"/>
    <mergeCell ref="C21:D21"/>
    <mergeCell ref="E21:F21"/>
    <mergeCell ref="G21:H21"/>
    <mergeCell ref="I21:K21"/>
    <mergeCell ref="L21:N21"/>
    <mergeCell ref="O21:Q21"/>
    <mergeCell ref="R21:T21"/>
    <mergeCell ref="C22:D22"/>
    <mergeCell ref="E22:F22"/>
    <mergeCell ref="G22:H22"/>
    <mergeCell ref="I22:K22"/>
    <mergeCell ref="L22:N22"/>
    <mergeCell ref="O22:Q22"/>
    <mergeCell ref="R22:T22"/>
    <mergeCell ref="O17:Q18"/>
    <mergeCell ref="R17:T18"/>
    <mergeCell ref="U17:U18"/>
    <mergeCell ref="B19:B20"/>
    <mergeCell ref="C19:D20"/>
    <mergeCell ref="E19:F20"/>
    <mergeCell ref="G19:H20"/>
    <mergeCell ref="I19:K20"/>
    <mergeCell ref="L19:N20"/>
    <mergeCell ref="O19:Q20"/>
    <mergeCell ref="B17:B18"/>
    <mergeCell ref="C17:D18"/>
    <mergeCell ref="E17:F18"/>
    <mergeCell ref="G17:H18"/>
    <mergeCell ref="I17:K18"/>
    <mergeCell ref="L17:N18"/>
    <mergeCell ref="R19:T20"/>
    <mergeCell ref="U19:U20"/>
    <mergeCell ref="B15:U15"/>
    <mergeCell ref="C16:D16"/>
    <mergeCell ref="E16:F16"/>
    <mergeCell ref="G16:H16"/>
    <mergeCell ref="I16:K16"/>
    <mergeCell ref="L16:N16"/>
    <mergeCell ref="O16:Q16"/>
    <mergeCell ref="R16:T16"/>
    <mergeCell ref="B10:U10"/>
    <mergeCell ref="B11:U11"/>
    <mergeCell ref="B12:U12"/>
    <mergeCell ref="B13:U13"/>
    <mergeCell ref="B14:D14"/>
    <mergeCell ref="E14:U14"/>
    <mergeCell ref="C1:T1"/>
    <mergeCell ref="C2:T2"/>
    <mergeCell ref="D3:S3"/>
    <mergeCell ref="B5:D5"/>
    <mergeCell ref="E5:P5"/>
    <mergeCell ref="Q5:U5"/>
    <mergeCell ref="B9:C9"/>
    <mergeCell ref="D9:E9"/>
    <mergeCell ref="F9:G9"/>
    <mergeCell ref="H9:M9"/>
    <mergeCell ref="N9:P9"/>
    <mergeCell ref="Q9:U9"/>
    <mergeCell ref="B6:D6"/>
    <mergeCell ref="E6:L6"/>
    <mergeCell ref="M6:U6"/>
    <mergeCell ref="B7:D7"/>
    <mergeCell ref="B8:U8"/>
    <mergeCell ref="E7:G7"/>
    <mergeCell ref="H7:K7"/>
    <mergeCell ref="L7:O7"/>
    <mergeCell ref="P7:U7"/>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2" min="1" max="21" man="1"/>
    <brk id="34" min="1" max="21" man="1"/>
  </rowBreaks>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59999389629810485"/>
  </sheetPr>
  <dimension ref="B1:Z56"/>
  <sheetViews>
    <sheetView view="pageBreakPreview" zoomScale="50" zoomScaleNormal="100" zoomScaleSheetLayoutView="50" workbookViewId="0">
      <selection activeCell="I38" sqref="I38"/>
    </sheetView>
  </sheetViews>
  <sheetFormatPr baseColWidth="10" defaultColWidth="11.44140625" defaultRowHeight="13.8"/>
  <cols>
    <col min="1" max="1" width="0.44140625" style="50" customWidth="1"/>
    <col min="2" max="2" width="17.44140625" style="75" customWidth="1"/>
    <col min="3" max="3" width="22.109375" style="50" customWidth="1"/>
    <col min="4" max="4" width="24.77734375" style="50" customWidth="1"/>
    <col min="5" max="5" width="13.5546875" style="50" customWidth="1"/>
    <col min="6" max="6" width="12.33203125" style="50" customWidth="1"/>
    <col min="7" max="7" width="22.33203125" style="50" customWidth="1"/>
    <col min="8" max="8" width="15.33203125" style="50" customWidth="1"/>
    <col min="9" max="20" width="17.6640625" style="50" customWidth="1"/>
    <col min="21" max="21" width="23.88671875" style="50" customWidth="1"/>
    <col min="22" max="22" width="18.33203125" style="50" customWidth="1"/>
    <col min="23" max="23" width="18.6640625" style="50" customWidth="1"/>
    <col min="24" max="25" width="16.33203125" style="50" customWidth="1"/>
    <col min="26" max="26" width="20" style="50" customWidth="1"/>
    <col min="27" max="16384" width="11.44140625" style="50"/>
  </cols>
  <sheetData>
    <row r="1" spans="2:25" ht="43.2" customHeight="1">
      <c r="B1" s="71"/>
      <c r="C1" s="445" t="s">
        <v>1002</v>
      </c>
      <c r="D1" s="445"/>
      <c r="E1" s="445"/>
      <c r="F1" s="445"/>
      <c r="G1" s="445"/>
      <c r="H1" s="445"/>
      <c r="I1" s="445"/>
      <c r="J1" s="445"/>
      <c r="K1" s="445"/>
      <c r="L1" s="445"/>
      <c r="M1" s="445"/>
      <c r="N1" s="445"/>
      <c r="O1" s="445"/>
      <c r="P1" s="445"/>
      <c r="Q1" s="445"/>
      <c r="R1" s="445"/>
      <c r="S1" s="445"/>
      <c r="T1" s="445"/>
      <c r="U1" s="49"/>
    </row>
    <row r="2" spans="2:25" ht="41.4" customHeight="1" thickBot="1">
      <c r="B2" s="71"/>
      <c r="C2" s="468" t="s">
        <v>1164</v>
      </c>
      <c r="D2" s="468"/>
      <c r="E2" s="468"/>
      <c r="F2" s="468"/>
      <c r="G2" s="468"/>
      <c r="H2" s="468"/>
      <c r="I2" s="468"/>
      <c r="J2" s="468"/>
      <c r="K2" s="468"/>
      <c r="L2" s="468"/>
      <c r="M2" s="468"/>
      <c r="N2" s="468"/>
      <c r="O2" s="468"/>
      <c r="P2" s="468"/>
      <c r="Q2" s="468"/>
      <c r="R2" s="468"/>
      <c r="S2" s="468"/>
      <c r="T2" s="468"/>
      <c r="U2" s="49"/>
    </row>
    <row r="3" spans="2:25" ht="43.95" customHeight="1" thickBot="1">
      <c r="B3" s="73"/>
      <c r="C3" s="53"/>
      <c r="D3" s="459" t="s">
        <v>133</v>
      </c>
      <c r="E3" s="460"/>
      <c r="F3" s="460"/>
      <c r="G3" s="460"/>
      <c r="H3" s="460"/>
      <c r="I3" s="460"/>
      <c r="J3" s="460"/>
      <c r="K3" s="460"/>
      <c r="L3" s="460"/>
      <c r="M3" s="460"/>
      <c r="N3" s="460"/>
      <c r="O3" s="460"/>
      <c r="P3" s="460"/>
      <c r="Q3" s="460"/>
      <c r="R3" s="460"/>
      <c r="S3" s="461"/>
      <c r="T3" s="53"/>
      <c r="U3" s="53"/>
    </row>
    <row r="4" spans="2:25" ht="25.2" customHeight="1" thickBot="1">
      <c r="B4" s="73"/>
      <c r="C4" s="53"/>
      <c r="D4" s="134"/>
      <c r="E4" s="134"/>
      <c r="F4" s="134"/>
      <c r="G4" s="134"/>
      <c r="H4" s="134"/>
      <c r="I4" s="134"/>
      <c r="J4" s="134"/>
      <c r="K4" s="134"/>
      <c r="L4" s="134"/>
      <c r="M4" s="134"/>
      <c r="N4" s="134"/>
      <c r="O4" s="134"/>
      <c r="P4" s="134"/>
      <c r="Q4" s="134"/>
      <c r="R4" s="134"/>
      <c r="S4" s="134"/>
      <c r="T4" s="53"/>
      <c r="U4" s="53"/>
    </row>
    <row r="5" spans="2:25" s="85" customFormat="1" ht="34.200000000000003" customHeight="1">
      <c r="B5" s="685" t="s">
        <v>134</v>
      </c>
      <c r="C5" s="686"/>
      <c r="D5" s="686"/>
      <c r="E5" s="766" t="s">
        <v>876</v>
      </c>
      <c r="F5" s="767"/>
      <c r="G5" s="767"/>
      <c r="H5" s="767"/>
      <c r="I5" s="767"/>
      <c r="J5" s="767"/>
      <c r="K5" s="767"/>
      <c r="L5" s="767"/>
      <c r="M5" s="767"/>
      <c r="N5" s="767"/>
      <c r="O5" s="767"/>
      <c r="P5" s="767"/>
      <c r="Q5" s="804"/>
      <c r="R5" s="907" t="s">
        <v>1001</v>
      </c>
      <c r="S5" s="907"/>
      <c r="T5" s="907"/>
      <c r="U5" s="908"/>
    </row>
    <row r="6" spans="2:25" s="85" customFormat="1" ht="34.200000000000003" customHeight="1">
      <c r="B6" s="687" t="s">
        <v>135</v>
      </c>
      <c r="C6" s="688"/>
      <c r="D6" s="688"/>
      <c r="E6" s="805" t="s">
        <v>210</v>
      </c>
      <c r="F6" s="806"/>
      <c r="G6" s="806"/>
      <c r="H6" s="806"/>
      <c r="I6" s="806"/>
      <c r="J6" s="807"/>
      <c r="K6" s="133"/>
      <c r="L6" s="133"/>
      <c r="M6" s="650" t="s">
        <v>313</v>
      </c>
      <c r="N6" s="650"/>
      <c r="O6" s="650"/>
      <c r="P6" s="650"/>
      <c r="Q6" s="650"/>
      <c r="R6" s="650"/>
      <c r="S6" s="650"/>
      <c r="T6" s="650"/>
      <c r="U6" s="651"/>
    </row>
    <row r="7" spans="2:25" s="56" customFormat="1" ht="34.950000000000003" customHeight="1" thickBot="1">
      <c r="B7" s="483" t="s">
        <v>962</v>
      </c>
      <c r="C7" s="484"/>
      <c r="D7" s="484"/>
      <c r="E7" s="489">
        <v>25881454.43</v>
      </c>
      <c r="F7" s="490"/>
      <c r="G7" s="491"/>
      <c r="H7" s="488" t="s">
        <v>991</v>
      </c>
      <c r="I7" s="488"/>
      <c r="J7" s="488"/>
      <c r="K7" s="488"/>
      <c r="L7" s="489">
        <v>64795958.189999998</v>
      </c>
      <c r="M7" s="490"/>
      <c r="N7" s="490"/>
      <c r="O7" s="490"/>
      <c r="P7" s="486"/>
      <c r="Q7" s="486"/>
      <c r="R7" s="486"/>
      <c r="S7" s="486"/>
      <c r="T7" s="486"/>
      <c r="U7" s="487"/>
      <c r="W7" s="85"/>
      <c r="X7" s="122"/>
      <c r="Y7" s="85"/>
    </row>
    <row r="8" spans="2:25" s="61" customFormat="1" ht="30" customHeight="1" thickBot="1">
      <c r="B8" s="761" t="s">
        <v>137</v>
      </c>
      <c r="C8" s="762"/>
      <c r="D8" s="762"/>
      <c r="E8" s="762"/>
      <c r="F8" s="762"/>
      <c r="G8" s="762"/>
      <c r="H8" s="762"/>
      <c r="I8" s="762"/>
      <c r="J8" s="762"/>
      <c r="K8" s="762"/>
      <c r="L8" s="762"/>
      <c r="M8" s="762"/>
      <c r="N8" s="762"/>
      <c r="O8" s="762"/>
      <c r="P8" s="762"/>
      <c r="Q8" s="762"/>
      <c r="R8" s="762"/>
      <c r="S8" s="762"/>
      <c r="T8" s="762"/>
      <c r="U8" s="763"/>
      <c r="V8" s="85"/>
    </row>
    <row r="9" spans="2:25" s="58" customFormat="1" ht="37.950000000000003" customHeight="1" thickBot="1">
      <c r="B9" s="674" t="s">
        <v>138</v>
      </c>
      <c r="C9" s="675"/>
      <c r="D9" s="676" t="s">
        <v>131</v>
      </c>
      <c r="E9" s="676"/>
      <c r="F9" s="675" t="s">
        <v>139</v>
      </c>
      <c r="G9" s="675"/>
      <c r="H9" s="676" t="s">
        <v>211</v>
      </c>
      <c r="I9" s="676"/>
      <c r="J9" s="676"/>
      <c r="K9" s="676"/>
      <c r="L9" s="676"/>
      <c r="M9" s="676"/>
      <c r="N9" s="675" t="s">
        <v>140</v>
      </c>
      <c r="O9" s="675"/>
      <c r="P9" s="894"/>
      <c r="Q9" s="909" t="s">
        <v>327</v>
      </c>
      <c r="R9" s="660"/>
      <c r="S9" s="660"/>
      <c r="T9" s="660"/>
      <c r="U9" s="660"/>
      <c r="V9" s="56"/>
    </row>
    <row r="10" spans="2:25" s="58" customFormat="1" ht="28.2"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56"/>
    </row>
    <row r="11" spans="2:25" s="58" customFormat="1" ht="42.6" customHeight="1" thickBot="1">
      <c r="B11" s="662" t="s">
        <v>877</v>
      </c>
      <c r="C11" s="663"/>
      <c r="D11" s="663"/>
      <c r="E11" s="663"/>
      <c r="F11" s="663"/>
      <c r="G11" s="663"/>
      <c r="H11" s="663"/>
      <c r="I11" s="663"/>
      <c r="J11" s="663"/>
      <c r="K11" s="663"/>
      <c r="L11" s="663"/>
      <c r="M11" s="663"/>
      <c r="N11" s="663"/>
      <c r="O11" s="663"/>
      <c r="P11" s="663"/>
      <c r="Q11" s="663"/>
      <c r="R11" s="663"/>
      <c r="S11" s="663"/>
      <c r="T11" s="663"/>
      <c r="U11" s="664"/>
      <c r="V11" s="56"/>
    </row>
    <row r="12" spans="2:25" s="58" customFormat="1" ht="25.95"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row>
    <row r="13" spans="2:25" s="58" customFormat="1" ht="39" customHeight="1" thickBot="1">
      <c r="B13" s="665" t="s">
        <v>878</v>
      </c>
      <c r="C13" s="666"/>
      <c r="D13" s="666"/>
      <c r="E13" s="666"/>
      <c r="F13" s="666"/>
      <c r="G13" s="666"/>
      <c r="H13" s="666"/>
      <c r="I13" s="666"/>
      <c r="J13" s="666"/>
      <c r="K13" s="666"/>
      <c r="L13" s="666"/>
      <c r="M13" s="666"/>
      <c r="N13" s="666"/>
      <c r="O13" s="666"/>
      <c r="P13" s="666"/>
      <c r="Q13" s="666"/>
      <c r="R13" s="666"/>
      <c r="S13" s="666"/>
      <c r="T13" s="666"/>
      <c r="U13" s="667"/>
      <c r="V13" s="56"/>
    </row>
    <row r="14" spans="2:25" s="58" customFormat="1" ht="29.4" customHeight="1" thickBot="1">
      <c r="B14" s="904" t="s">
        <v>879</v>
      </c>
      <c r="C14" s="905"/>
      <c r="D14" s="906"/>
      <c r="E14" s="668" t="s">
        <v>880</v>
      </c>
      <c r="F14" s="669"/>
      <c r="G14" s="669"/>
      <c r="H14" s="669"/>
      <c r="I14" s="669"/>
      <c r="J14" s="669"/>
      <c r="K14" s="669"/>
      <c r="L14" s="669"/>
      <c r="M14" s="669"/>
      <c r="N14" s="669"/>
      <c r="O14" s="669"/>
      <c r="P14" s="669"/>
      <c r="Q14" s="669"/>
      <c r="R14" s="669"/>
      <c r="S14" s="669"/>
      <c r="T14" s="669"/>
      <c r="U14" s="670"/>
      <c r="V14" s="56"/>
    </row>
    <row r="15" spans="2:25" s="58" customFormat="1" ht="32.4" customHeight="1" thickBot="1">
      <c r="B15" s="471" t="s">
        <v>436</v>
      </c>
      <c r="C15" s="472"/>
      <c r="D15" s="472"/>
      <c r="E15" s="472"/>
      <c r="F15" s="472"/>
      <c r="G15" s="472"/>
      <c r="H15" s="472"/>
      <c r="I15" s="472"/>
      <c r="J15" s="472"/>
      <c r="K15" s="472"/>
      <c r="L15" s="472"/>
      <c r="M15" s="472"/>
      <c r="N15" s="472"/>
      <c r="O15" s="472"/>
      <c r="P15" s="472"/>
      <c r="Q15" s="472"/>
      <c r="R15" s="472"/>
      <c r="S15" s="472"/>
      <c r="T15" s="472"/>
      <c r="U15" s="473"/>
      <c r="V15" s="56"/>
    </row>
    <row r="16" spans="2:25" s="58" customFormat="1" ht="37.950000000000003"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56"/>
    </row>
    <row r="17" spans="2:22" s="58" customFormat="1" ht="42.6" customHeight="1">
      <c r="B17" s="454" t="s">
        <v>89</v>
      </c>
      <c r="C17" s="436" t="s">
        <v>883</v>
      </c>
      <c r="D17" s="436"/>
      <c r="E17" s="436" t="s">
        <v>464</v>
      </c>
      <c r="F17" s="436"/>
      <c r="G17" s="436" t="s">
        <v>95</v>
      </c>
      <c r="H17" s="436"/>
      <c r="I17" s="436" t="s">
        <v>884</v>
      </c>
      <c r="J17" s="436"/>
      <c r="K17" s="436"/>
      <c r="L17" s="455" t="s">
        <v>158</v>
      </c>
      <c r="M17" s="464"/>
      <c r="N17" s="456"/>
      <c r="O17" s="436" t="s">
        <v>94</v>
      </c>
      <c r="P17" s="436"/>
      <c r="Q17" s="436"/>
      <c r="R17" s="436" t="s">
        <v>888</v>
      </c>
      <c r="S17" s="436"/>
      <c r="T17" s="436"/>
      <c r="U17" s="462">
        <f>U24</f>
        <v>1</v>
      </c>
      <c r="V17" s="56"/>
    </row>
    <row r="18" spans="2:22" s="58" customFormat="1" ht="63.6" customHeight="1">
      <c r="B18" s="454"/>
      <c r="C18" s="436"/>
      <c r="D18" s="436"/>
      <c r="E18" s="436"/>
      <c r="F18" s="436"/>
      <c r="G18" s="436"/>
      <c r="H18" s="436"/>
      <c r="I18" s="436"/>
      <c r="J18" s="436"/>
      <c r="K18" s="436"/>
      <c r="L18" s="457"/>
      <c r="M18" s="465"/>
      <c r="N18" s="458"/>
      <c r="O18" s="436"/>
      <c r="P18" s="436"/>
      <c r="Q18" s="436"/>
      <c r="R18" s="436"/>
      <c r="S18" s="436"/>
      <c r="T18" s="436"/>
      <c r="U18" s="463"/>
      <c r="V18" s="56"/>
    </row>
    <row r="19" spans="2:22" s="58" customFormat="1" ht="43.95" customHeight="1">
      <c r="B19" s="454" t="s">
        <v>433</v>
      </c>
      <c r="C19" s="436" t="s">
        <v>328</v>
      </c>
      <c r="D19" s="436"/>
      <c r="E19" s="436" t="s">
        <v>465</v>
      </c>
      <c r="F19" s="436"/>
      <c r="G19" s="436" t="s">
        <v>96</v>
      </c>
      <c r="H19" s="436"/>
      <c r="I19" s="436" t="s">
        <v>885</v>
      </c>
      <c r="J19" s="436"/>
      <c r="K19" s="436"/>
      <c r="L19" s="455" t="s">
        <v>158</v>
      </c>
      <c r="M19" s="464"/>
      <c r="N19" s="456"/>
      <c r="O19" s="455" t="s">
        <v>94</v>
      </c>
      <c r="P19" s="464"/>
      <c r="Q19" s="456"/>
      <c r="R19" s="436" t="s">
        <v>594</v>
      </c>
      <c r="S19" s="436" t="s">
        <v>594</v>
      </c>
      <c r="T19" s="436" t="s">
        <v>594</v>
      </c>
      <c r="U19" s="462">
        <f>U27</f>
        <v>1</v>
      </c>
      <c r="V19" s="56"/>
    </row>
    <row r="20" spans="2:22" s="58" customFormat="1" ht="46.2" customHeight="1">
      <c r="B20" s="454"/>
      <c r="C20" s="436"/>
      <c r="D20" s="436"/>
      <c r="E20" s="436"/>
      <c r="F20" s="436"/>
      <c r="G20" s="436"/>
      <c r="H20" s="436"/>
      <c r="I20" s="436"/>
      <c r="J20" s="436"/>
      <c r="K20" s="436"/>
      <c r="L20" s="457"/>
      <c r="M20" s="465"/>
      <c r="N20" s="458"/>
      <c r="O20" s="457"/>
      <c r="P20" s="465"/>
      <c r="Q20" s="458"/>
      <c r="R20" s="436"/>
      <c r="S20" s="436"/>
      <c r="T20" s="436"/>
      <c r="U20" s="463"/>
      <c r="V20" s="56"/>
    </row>
    <row r="21" spans="2:22" s="58" customFormat="1" ht="135" customHeight="1">
      <c r="B21" s="160" t="s">
        <v>278</v>
      </c>
      <c r="C21" s="434" t="s">
        <v>329</v>
      </c>
      <c r="D21" s="435"/>
      <c r="E21" s="434" t="s">
        <v>881</v>
      </c>
      <c r="F21" s="435" t="s">
        <v>881</v>
      </c>
      <c r="G21" s="436" t="s">
        <v>96</v>
      </c>
      <c r="H21" s="436"/>
      <c r="I21" s="434" t="s">
        <v>886</v>
      </c>
      <c r="J21" s="440" t="s">
        <v>886</v>
      </c>
      <c r="K21" s="435" t="s">
        <v>886</v>
      </c>
      <c r="L21" s="434" t="s">
        <v>158</v>
      </c>
      <c r="M21" s="440"/>
      <c r="N21" s="435"/>
      <c r="O21" s="434" t="s">
        <v>94</v>
      </c>
      <c r="P21" s="440"/>
      <c r="Q21" s="435"/>
      <c r="R21" s="434" t="s">
        <v>594</v>
      </c>
      <c r="S21" s="440" t="s">
        <v>594</v>
      </c>
      <c r="T21" s="435" t="s">
        <v>594</v>
      </c>
      <c r="U21" s="168">
        <v>1</v>
      </c>
      <c r="V21" s="56"/>
    </row>
    <row r="22" spans="2:22" s="58" customFormat="1" ht="88.2" customHeight="1" thickBot="1">
      <c r="B22" s="505" t="s">
        <v>144</v>
      </c>
      <c r="C22" s="492" t="s">
        <v>215</v>
      </c>
      <c r="D22" s="492"/>
      <c r="E22" s="492" t="s">
        <v>882</v>
      </c>
      <c r="F22" s="492" t="s">
        <v>882</v>
      </c>
      <c r="G22" s="492" t="s">
        <v>97</v>
      </c>
      <c r="H22" s="492"/>
      <c r="I22" s="441" t="s">
        <v>887</v>
      </c>
      <c r="J22" s="442" t="s">
        <v>887</v>
      </c>
      <c r="K22" s="443" t="s">
        <v>887</v>
      </c>
      <c r="L22" s="441" t="s">
        <v>157</v>
      </c>
      <c r="M22" s="442"/>
      <c r="N22" s="443"/>
      <c r="O22" s="441" t="s">
        <v>94</v>
      </c>
      <c r="P22" s="442"/>
      <c r="Q22" s="443"/>
      <c r="R22" s="441" t="s">
        <v>594</v>
      </c>
      <c r="S22" s="442" t="s">
        <v>594</v>
      </c>
      <c r="T22" s="443" t="s">
        <v>594</v>
      </c>
      <c r="U22" s="169">
        <v>1</v>
      </c>
      <c r="V22" s="56"/>
    </row>
    <row r="23" spans="2:22" s="67" customFormat="1" ht="42" customHeight="1">
      <c r="B23" s="265" t="s">
        <v>427</v>
      </c>
      <c r="C23" s="432" t="s">
        <v>142</v>
      </c>
      <c r="D23" s="432"/>
      <c r="E23" s="432"/>
      <c r="F23" s="432"/>
      <c r="G23" s="194" t="s">
        <v>28</v>
      </c>
      <c r="H23" s="194" t="s">
        <v>30</v>
      </c>
      <c r="I23" s="194" t="s">
        <v>31</v>
      </c>
      <c r="J23" s="194" t="s">
        <v>32</v>
      </c>
      <c r="K23" s="194" t="s">
        <v>33</v>
      </c>
      <c r="L23" s="194" t="s">
        <v>34</v>
      </c>
      <c r="M23" s="194" t="s">
        <v>35</v>
      </c>
      <c r="N23" s="194" t="s">
        <v>36</v>
      </c>
      <c r="O23" s="194" t="s">
        <v>37</v>
      </c>
      <c r="P23" s="194" t="s">
        <v>38</v>
      </c>
      <c r="Q23" s="194" t="s">
        <v>39</v>
      </c>
      <c r="R23" s="194" t="s">
        <v>40</v>
      </c>
      <c r="S23" s="194" t="s">
        <v>41</v>
      </c>
      <c r="T23" s="194" t="s">
        <v>42</v>
      </c>
      <c r="U23" s="196" t="s">
        <v>143</v>
      </c>
      <c r="V23" s="104"/>
    </row>
    <row r="24" spans="2:22" s="140" customFormat="1" ht="39" customHeight="1">
      <c r="B24" s="211" t="s">
        <v>44</v>
      </c>
      <c r="C24" s="426" t="s">
        <v>293</v>
      </c>
      <c r="D24" s="426"/>
      <c r="E24" s="426"/>
      <c r="F24" s="426"/>
      <c r="G24" s="274" t="s">
        <v>295</v>
      </c>
      <c r="H24" s="262">
        <v>1</v>
      </c>
      <c r="I24" s="262">
        <v>1</v>
      </c>
      <c r="J24" s="242">
        <v>1</v>
      </c>
      <c r="K24" s="262">
        <v>1</v>
      </c>
      <c r="L24" s="262">
        <v>1</v>
      </c>
      <c r="M24" s="242">
        <v>1</v>
      </c>
      <c r="N24" s="262">
        <v>1</v>
      </c>
      <c r="O24" s="262">
        <v>1</v>
      </c>
      <c r="P24" s="242">
        <v>1</v>
      </c>
      <c r="Q24" s="262">
        <v>1</v>
      </c>
      <c r="R24" s="262">
        <v>1</v>
      </c>
      <c r="S24" s="242">
        <v>1</v>
      </c>
      <c r="T24" s="121">
        <f>SUM(H24:S24)</f>
        <v>12</v>
      </c>
      <c r="U24" s="423">
        <f>+T25/T24</f>
        <v>1</v>
      </c>
      <c r="V24" s="101"/>
    </row>
    <row r="25" spans="2:22" s="140" customFormat="1" ht="39" customHeight="1">
      <c r="B25" s="211" t="s">
        <v>45</v>
      </c>
      <c r="C25" s="426" t="s">
        <v>294</v>
      </c>
      <c r="D25" s="426"/>
      <c r="E25" s="426"/>
      <c r="F25" s="426"/>
      <c r="G25" s="274" t="s">
        <v>295</v>
      </c>
      <c r="H25" s="262">
        <v>1</v>
      </c>
      <c r="I25" s="262">
        <v>1</v>
      </c>
      <c r="J25" s="242">
        <v>1</v>
      </c>
      <c r="K25" s="262">
        <v>1</v>
      </c>
      <c r="L25" s="262">
        <v>1</v>
      </c>
      <c r="M25" s="242">
        <v>1</v>
      </c>
      <c r="N25" s="262">
        <v>1</v>
      </c>
      <c r="O25" s="262">
        <v>1</v>
      </c>
      <c r="P25" s="242">
        <v>1</v>
      </c>
      <c r="Q25" s="262">
        <v>1</v>
      </c>
      <c r="R25" s="262">
        <v>1</v>
      </c>
      <c r="S25" s="242">
        <v>1</v>
      </c>
      <c r="T25" s="121">
        <f>SUM(H25:S25)</f>
        <v>12</v>
      </c>
      <c r="U25" s="423"/>
      <c r="V25" s="101"/>
    </row>
    <row r="26" spans="2:22" s="67" customFormat="1" ht="42" customHeight="1">
      <c r="B26" s="266" t="s">
        <v>427</v>
      </c>
      <c r="C26" s="427" t="s">
        <v>142</v>
      </c>
      <c r="D26" s="427"/>
      <c r="E26" s="427"/>
      <c r="F26" s="427"/>
      <c r="G26" s="264" t="s">
        <v>28</v>
      </c>
      <c r="H26" s="264" t="s">
        <v>30</v>
      </c>
      <c r="I26" s="264" t="s">
        <v>31</v>
      </c>
      <c r="J26" s="264" t="s">
        <v>32</v>
      </c>
      <c r="K26" s="264" t="s">
        <v>33</v>
      </c>
      <c r="L26" s="264" t="s">
        <v>34</v>
      </c>
      <c r="M26" s="264" t="s">
        <v>35</v>
      </c>
      <c r="N26" s="264" t="s">
        <v>36</v>
      </c>
      <c r="O26" s="264" t="s">
        <v>37</v>
      </c>
      <c r="P26" s="264" t="s">
        <v>38</v>
      </c>
      <c r="Q26" s="264" t="s">
        <v>39</v>
      </c>
      <c r="R26" s="264" t="s">
        <v>40</v>
      </c>
      <c r="S26" s="264" t="s">
        <v>41</v>
      </c>
      <c r="T26" s="264" t="s">
        <v>42</v>
      </c>
      <c r="U26" s="267" t="s">
        <v>143</v>
      </c>
      <c r="V26" s="104"/>
    </row>
    <row r="27" spans="2:22" s="140" customFormat="1" ht="28.95" customHeight="1">
      <c r="B27" s="211" t="s">
        <v>44</v>
      </c>
      <c r="C27" s="426" t="s">
        <v>889</v>
      </c>
      <c r="D27" s="426"/>
      <c r="E27" s="426"/>
      <c r="F27" s="426"/>
      <c r="G27" s="274" t="s">
        <v>213</v>
      </c>
      <c r="H27" s="262">
        <v>1</v>
      </c>
      <c r="I27" s="262">
        <v>1</v>
      </c>
      <c r="J27" s="242">
        <v>1</v>
      </c>
      <c r="K27" s="262">
        <v>1</v>
      </c>
      <c r="L27" s="262">
        <v>1</v>
      </c>
      <c r="M27" s="242">
        <v>1</v>
      </c>
      <c r="N27" s="262">
        <v>1</v>
      </c>
      <c r="O27" s="262">
        <v>1</v>
      </c>
      <c r="P27" s="242">
        <v>1</v>
      </c>
      <c r="Q27" s="262">
        <v>1</v>
      </c>
      <c r="R27" s="262">
        <v>1</v>
      </c>
      <c r="S27" s="242">
        <v>1</v>
      </c>
      <c r="T27" s="121">
        <f>SUM(H27:S27)</f>
        <v>12</v>
      </c>
      <c r="U27" s="423">
        <f>+T28/T27</f>
        <v>1</v>
      </c>
      <c r="V27" s="101"/>
    </row>
    <row r="28" spans="2:22" s="140" customFormat="1" ht="28.95" customHeight="1">
      <c r="B28" s="211" t="s">
        <v>45</v>
      </c>
      <c r="C28" s="426" t="s">
        <v>890</v>
      </c>
      <c r="D28" s="426"/>
      <c r="E28" s="426"/>
      <c r="F28" s="426"/>
      <c r="G28" s="274" t="s">
        <v>213</v>
      </c>
      <c r="H28" s="262">
        <v>1</v>
      </c>
      <c r="I28" s="262">
        <v>1</v>
      </c>
      <c r="J28" s="242">
        <v>1</v>
      </c>
      <c r="K28" s="262">
        <v>1</v>
      </c>
      <c r="L28" s="262">
        <v>1</v>
      </c>
      <c r="M28" s="242">
        <v>1</v>
      </c>
      <c r="N28" s="262">
        <v>1</v>
      </c>
      <c r="O28" s="262">
        <v>1</v>
      </c>
      <c r="P28" s="242">
        <v>1</v>
      </c>
      <c r="Q28" s="262">
        <v>1</v>
      </c>
      <c r="R28" s="262">
        <v>1</v>
      </c>
      <c r="S28" s="242">
        <v>1</v>
      </c>
      <c r="T28" s="121">
        <f>SUM(H28:S28)</f>
        <v>12</v>
      </c>
      <c r="U28" s="423"/>
      <c r="V28" s="101"/>
    </row>
    <row r="29" spans="2:22" s="67" customFormat="1" ht="42" customHeight="1">
      <c r="B29" s="266" t="s">
        <v>427</v>
      </c>
      <c r="C29" s="427" t="s">
        <v>142</v>
      </c>
      <c r="D29" s="427"/>
      <c r="E29" s="427"/>
      <c r="F29" s="427"/>
      <c r="G29" s="264" t="s">
        <v>28</v>
      </c>
      <c r="H29" s="264" t="s">
        <v>30</v>
      </c>
      <c r="I29" s="264" t="s">
        <v>31</v>
      </c>
      <c r="J29" s="264" t="s">
        <v>32</v>
      </c>
      <c r="K29" s="264" t="s">
        <v>33</v>
      </c>
      <c r="L29" s="264" t="s">
        <v>34</v>
      </c>
      <c r="M29" s="264" t="s">
        <v>35</v>
      </c>
      <c r="N29" s="264" t="s">
        <v>36</v>
      </c>
      <c r="O29" s="264" t="s">
        <v>37</v>
      </c>
      <c r="P29" s="264" t="s">
        <v>38</v>
      </c>
      <c r="Q29" s="264" t="s">
        <v>39</v>
      </c>
      <c r="R29" s="264" t="s">
        <v>40</v>
      </c>
      <c r="S29" s="264" t="s">
        <v>41</v>
      </c>
      <c r="T29" s="264" t="s">
        <v>42</v>
      </c>
      <c r="U29" s="267" t="s">
        <v>143</v>
      </c>
      <c r="V29" s="104"/>
    </row>
    <row r="30" spans="2:22" s="140" customFormat="1" ht="30" customHeight="1">
      <c r="B30" s="211" t="s">
        <v>44</v>
      </c>
      <c r="C30" s="426" t="s">
        <v>390</v>
      </c>
      <c r="D30" s="426"/>
      <c r="E30" s="426"/>
      <c r="F30" s="426"/>
      <c r="G30" s="274" t="s">
        <v>213</v>
      </c>
      <c r="H30" s="262">
        <v>1</v>
      </c>
      <c r="I30" s="262">
        <v>1</v>
      </c>
      <c r="J30" s="242">
        <v>1</v>
      </c>
      <c r="K30" s="262">
        <v>1</v>
      </c>
      <c r="L30" s="262">
        <v>1</v>
      </c>
      <c r="M30" s="242">
        <v>1</v>
      </c>
      <c r="N30" s="262">
        <v>1</v>
      </c>
      <c r="O30" s="262">
        <v>1</v>
      </c>
      <c r="P30" s="242">
        <v>1</v>
      </c>
      <c r="Q30" s="262">
        <v>1</v>
      </c>
      <c r="R30" s="262">
        <v>1</v>
      </c>
      <c r="S30" s="242">
        <v>1</v>
      </c>
      <c r="T30" s="121">
        <f>SUM(H30:S30)</f>
        <v>12</v>
      </c>
      <c r="U30" s="873">
        <v>1</v>
      </c>
      <c r="V30" s="101"/>
    </row>
    <row r="31" spans="2:22" s="140" customFormat="1" ht="30" customHeight="1">
      <c r="B31" s="211" t="s">
        <v>45</v>
      </c>
      <c r="C31" s="426" t="s">
        <v>212</v>
      </c>
      <c r="D31" s="426"/>
      <c r="E31" s="426"/>
      <c r="F31" s="426"/>
      <c r="G31" s="274" t="s">
        <v>213</v>
      </c>
      <c r="H31" s="262">
        <v>1</v>
      </c>
      <c r="I31" s="262">
        <v>1</v>
      </c>
      <c r="J31" s="242">
        <v>1</v>
      </c>
      <c r="K31" s="262">
        <v>1</v>
      </c>
      <c r="L31" s="262">
        <v>1</v>
      </c>
      <c r="M31" s="242">
        <v>1</v>
      </c>
      <c r="N31" s="262">
        <v>1</v>
      </c>
      <c r="O31" s="262">
        <v>1</v>
      </c>
      <c r="P31" s="242">
        <v>1</v>
      </c>
      <c r="Q31" s="262">
        <v>1</v>
      </c>
      <c r="R31" s="262">
        <v>1</v>
      </c>
      <c r="S31" s="242">
        <v>1</v>
      </c>
      <c r="T31" s="121">
        <f>SUM(H31:S31)</f>
        <v>12</v>
      </c>
      <c r="U31" s="873"/>
      <c r="V31" s="101"/>
    </row>
    <row r="32" spans="2:22" s="67" customFormat="1" ht="42" customHeight="1">
      <c r="B32" s="266" t="s">
        <v>427</v>
      </c>
      <c r="C32" s="427" t="s">
        <v>142</v>
      </c>
      <c r="D32" s="427"/>
      <c r="E32" s="427"/>
      <c r="F32" s="427"/>
      <c r="G32" s="264" t="s">
        <v>28</v>
      </c>
      <c r="H32" s="264" t="s">
        <v>30</v>
      </c>
      <c r="I32" s="264" t="s">
        <v>31</v>
      </c>
      <c r="J32" s="264" t="s">
        <v>32</v>
      </c>
      <c r="K32" s="264" t="s">
        <v>33</v>
      </c>
      <c r="L32" s="264" t="s">
        <v>34</v>
      </c>
      <c r="M32" s="264" t="s">
        <v>35</v>
      </c>
      <c r="N32" s="264" t="s">
        <v>36</v>
      </c>
      <c r="O32" s="264" t="s">
        <v>37</v>
      </c>
      <c r="P32" s="264" t="s">
        <v>38</v>
      </c>
      <c r="Q32" s="264" t="s">
        <v>39</v>
      </c>
      <c r="R32" s="264" t="s">
        <v>40</v>
      </c>
      <c r="S32" s="264" t="s">
        <v>41</v>
      </c>
      <c r="T32" s="264" t="s">
        <v>42</v>
      </c>
      <c r="U32" s="267" t="s">
        <v>143</v>
      </c>
      <c r="V32" s="104"/>
    </row>
    <row r="33" spans="2:26" s="140" customFormat="1" ht="30.6" customHeight="1">
      <c r="B33" s="211" t="s">
        <v>44</v>
      </c>
      <c r="C33" s="426" t="s">
        <v>889</v>
      </c>
      <c r="D33" s="426"/>
      <c r="E33" s="426"/>
      <c r="F33" s="426"/>
      <c r="G33" s="274" t="s">
        <v>213</v>
      </c>
      <c r="H33" s="262">
        <v>1</v>
      </c>
      <c r="I33" s="262">
        <v>1</v>
      </c>
      <c r="J33" s="242">
        <v>1</v>
      </c>
      <c r="K33" s="262">
        <v>1</v>
      </c>
      <c r="L33" s="262">
        <v>1</v>
      </c>
      <c r="M33" s="242">
        <v>1</v>
      </c>
      <c r="N33" s="262">
        <v>1</v>
      </c>
      <c r="O33" s="262">
        <v>1</v>
      </c>
      <c r="P33" s="242">
        <v>1</v>
      </c>
      <c r="Q33" s="262">
        <v>1</v>
      </c>
      <c r="R33" s="262">
        <v>1</v>
      </c>
      <c r="S33" s="242">
        <v>1</v>
      </c>
      <c r="T33" s="121">
        <f>SUM(H33:S33)</f>
        <v>12</v>
      </c>
      <c r="U33" s="873">
        <f>+T34/T33</f>
        <v>1</v>
      </c>
      <c r="V33" s="101"/>
    </row>
    <row r="34" spans="2:26" s="140" customFormat="1" ht="30.6" customHeight="1" thickBot="1">
      <c r="B34" s="162" t="s">
        <v>45</v>
      </c>
      <c r="C34" s="431" t="s">
        <v>391</v>
      </c>
      <c r="D34" s="431"/>
      <c r="E34" s="431"/>
      <c r="F34" s="431"/>
      <c r="G34" s="275" t="s">
        <v>213</v>
      </c>
      <c r="H34" s="212">
        <v>1</v>
      </c>
      <c r="I34" s="212">
        <v>1</v>
      </c>
      <c r="J34" s="213">
        <v>1</v>
      </c>
      <c r="K34" s="212">
        <v>1</v>
      </c>
      <c r="L34" s="212">
        <v>1</v>
      </c>
      <c r="M34" s="213">
        <v>1</v>
      </c>
      <c r="N34" s="212">
        <v>1</v>
      </c>
      <c r="O34" s="212">
        <v>1</v>
      </c>
      <c r="P34" s="213">
        <v>1</v>
      </c>
      <c r="Q34" s="212">
        <v>1</v>
      </c>
      <c r="R34" s="212">
        <v>1</v>
      </c>
      <c r="S34" s="213">
        <v>1</v>
      </c>
      <c r="T34" s="239">
        <f>SUM(H34:S34)</f>
        <v>12</v>
      </c>
      <c r="U34" s="874"/>
      <c r="V34" s="101"/>
    </row>
    <row r="35" spans="2:26" s="58" customFormat="1" ht="36.6" customHeight="1" thickBot="1">
      <c r="B35" s="683" t="s">
        <v>145</v>
      </c>
      <c r="C35" s="684"/>
      <c r="D35" s="684"/>
      <c r="E35" s="684"/>
      <c r="F35" s="684"/>
      <c r="G35" s="684"/>
      <c r="H35" s="684"/>
      <c r="I35" s="684"/>
      <c r="J35" s="684"/>
      <c r="K35" s="684"/>
      <c r="L35" s="684"/>
      <c r="M35" s="684"/>
      <c r="N35" s="684"/>
      <c r="O35" s="684"/>
      <c r="P35" s="684"/>
      <c r="Q35" s="684"/>
      <c r="R35" s="684"/>
      <c r="S35" s="684"/>
      <c r="T35" s="684"/>
      <c r="U35" s="684"/>
      <c r="V35" s="405"/>
    </row>
    <row r="36" spans="2:26" s="58" customFormat="1" ht="36.6" customHeight="1" thickBot="1">
      <c r="B36" s="403" t="s">
        <v>424</v>
      </c>
      <c r="C36" s="404"/>
      <c r="D36" s="404"/>
      <c r="E36" s="404"/>
      <c r="F36" s="404"/>
      <c r="G36" s="404"/>
      <c r="H36" s="404"/>
      <c r="I36" s="404"/>
      <c r="J36" s="404"/>
      <c r="K36" s="404"/>
      <c r="L36" s="404"/>
      <c r="M36" s="404"/>
      <c r="N36" s="404"/>
      <c r="O36" s="404"/>
      <c r="P36" s="404"/>
      <c r="Q36" s="404"/>
      <c r="R36" s="404"/>
      <c r="S36" s="404"/>
      <c r="T36" s="404"/>
      <c r="U36" s="404"/>
      <c r="V36" s="405"/>
      <c r="X36" s="69"/>
    </row>
    <row r="37" spans="2:26" s="58" customFormat="1" ht="75" customHeight="1" thickBot="1">
      <c r="B37" s="610" t="s">
        <v>144</v>
      </c>
      <c r="C37" s="772" t="s">
        <v>142</v>
      </c>
      <c r="D37" s="773"/>
      <c r="E37" s="773"/>
      <c r="F37" s="170" t="s">
        <v>532</v>
      </c>
      <c r="G37" s="170" t="s">
        <v>266</v>
      </c>
      <c r="H37" s="170" t="s">
        <v>115</v>
      </c>
      <c r="I37" s="241" t="s">
        <v>103</v>
      </c>
      <c r="J37" s="241" t="s">
        <v>104</v>
      </c>
      <c r="K37" s="241" t="s">
        <v>105</v>
      </c>
      <c r="L37" s="241" t="s">
        <v>106</v>
      </c>
      <c r="M37" s="241" t="s">
        <v>107</v>
      </c>
      <c r="N37" s="241" t="s">
        <v>108</v>
      </c>
      <c r="O37" s="241" t="s">
        <v>109</v>
      </c>
      <c r="P37" s="241" t="s">
        <v>110</v>
      </c>
      <c r="Q37" s="241" t="s">
        <v>111</v>
      </c>
      <c r="R37" s="241" t="s">
        <v>112</v>
      </c>
      <c r="S37" s="241" t="s">
        <v>113</v>
      </c>
      <c r="T37" s="241" t="s">
        <v>114</v>
      </c>
      <c r="U37" s="241" t="s">
        <v>42</v>
      </c>
      <c r="V37" s="171" t="s">
        <v>265</v>
      </c>
    </row>
    <row r="38" spans="2:26" s="58" customFormat="1" ht="50.4" customHeight="1">
      <c r="B38" s="611"/>
      <c r="C38" s="724" t="s">
        <v>215</v>
      </c>
      <c r="D38" s="409"/>
      <c r="E38" s="409"/>
      <c r="F38" s="393">
        <v>360</v>
      </c>
      <c r="G38" s="727" t="s">
        <v>269</v>
      </c>
      <c r="H38" s="780">
        <v>7862</v>
      </c>
      <c r="I38" s="312">
        <v>1</v>
      </c>
      <c r="J38" s="312">
        <v>1</v>
      </c>
      <c r="K38" s="311">
        <v>1</v>
      </c>
      <c r="L38" s="312">
        <v>1</v>
      </c>
      <c r="M38" s="312">
        <v>1</v>
      </c>
      <c r="N38" s="311">
        <v>1</v>
      </c>
      <c r="O38" s="312">
        <v>1</v>
      </c>
      <c r="P38" s="312">
        <v>1</v>
      </c>
      <c r="Q38" s="311">
        <v>1</v>
      </c>
      <c r="R38" s="312">
        <v>1</v>
      </c>
      <c r="S38" s="312">
        <v>1</v>
      </c>
      <c r="T38" s="311">
        <v>1</v>
      </c>
      <c r="U38" s="120">
        <f t="shared" ref="U38:U39" si="0">SUM(I38:T38)</f>
        <v>12</v>
      </c>
      <c r="V38" s="784" t="s">
        <v>979</v>
      </c>
      <c r="Z38" s="70"/>
    </row>
    <row r="39" spans="2:26" s="58" customFormat="1" ht="50.4" customHeight="1" thickBot="1">
      <c r="B39" s="612"/>
      <c r="C39" s="725"/>
      <c r="D39" s="428"/>
      <c r="E39" s="428"/>
      <c r="F39" s="399"/>
      <c r="G39" s="728"/>
      <c r="H39" s="428"/>
      <c r="I39" s="260">
        <v>2156787.86</v>
      </c>
      <c r="J39" s="260">
        <v>2156787.86</v>
      </c>
      <c r="K39" s="260">
        <v>2156787.86</v>
      </c>
      <c r="L39" s="260">
        <v>2156787.86</v>
      </c>
      <c r="M39" s="260">
        <v>2156787.86</v>
      </c>
      <c r="N39" s="260">
        <v>2156787.86</v>
      </c>
      <c r="O39" s="260">
        <v>2156787.86</v>
      </c>
      <c r="P39" s="260">
        <v>2156787.86</v>
      </c>
      <c r="Q39" s="260">
        <v>2156787.86</v>
      </c>
      <c r="R39" s="260">
        <v>2156787.86</v>
      </c>
      <c r="S39" s="260">
        <v>2156787.86</v>
      </c>
      <c r="T39" s="260">
        <v>2156787.9700000002</v>
      </c>
      <c r="U39" s="167">
        <f t="shared" si="0"/>
        <v>25881454.429999996</v>
      </c>
      <c r="V39" s="785"/>
      <c r="W39" s="252">
        <v>387152.99</v>
      </c>
      <c r="X39" s="117">
        <f>W39/U38</f>
        <v>32262.749166666665</v>
      </c>
      <c r="Y39" s="253">
        <f>U39-W39</f>
        <v>25494301.439999998</v>
      </c>
      <c r="Z39" s="66"/>
    </row>
    <row r="40" spans="2:26" s="58" customFormat="1" ht="35.4" customHeight="1">
      <c r="B40" s="85"/>
      <c r="C40" s="56"/>
      <c r="D40" s="56"/>
      <c r="E40" s="56"/>
      <c r="F40" s="56"/>
      <c r="G40" s="56"/>
      <c r="H40" s="56"/>
      <c r="I40" s="56"/>
      <c r="J40" s="56"/>
      <c r="K40" s="56"/>
      <c r="L40" s="56"/>
      <c r="M40" s="56"/>
      <c r="N40" s="56"/>
      <c r="O40" s="56"/>
      <c r="P40" s="56"/>
      <c r="Q40" s="56"/>
      <c r="R40" s="609" t="s">
        <v>116</v>
      </c>
      <c r="S40" s="609"/>
      <c r="T40" s="609"/>
      <c r="U40" s="187">
        <f>U39</f>
        <v>25881454.429999996</v>
      </c>
      <c r="V40" s="56"/>
    </row>
    <row r="41" spans="2:26" s="58" customFormat="1" ht="15.6" thickBot="1">
      <c r="B41" s="75"/>
      <c r="C41" s="50"/>
      <c r="D41" s="50"/>
      <c r="E41" s="50"/>
      <c r="F41" s="50"/>
      <c r="G41" s="50"/>
      <c r="H41" s="75"/>
      <c r="I41" s="50"/>
      <c r="J41" s="50"/>
      <c r="K41" s="50"/>
      <c r="L41" s="50"/>
      <c r="M41" s="50"/>
      <c r="N41" s="75"/>
      <c r="O41" s="50"/>
      <c r="P41" s="50"/>
      <c r="Q41" s="50"/>
      <c r="R41" s="50"/>
      <c r="S41" s="50"/>
      <c r="T41" s="75"/>
      <c r="U41" s="50"/>
      <c r="V41" s="50"/>
      <c r="W41" s="50"/>
      <c r="X41" s="50"/>
      <c r="Y41" s="50"/>
    </row>
    <row r="42" spans="2:26" s="58" customFormat="1" ht="36.6" customHeight="1" thickBot="1">
      <c r="B42" s="403" t="s">
        <v>145</v>
      </c>
      <c r="C42" s="404"/>
      <c r="D42" s="404"/>
      <c r="E42" s="404"/>
      <c r="F42" s="404"/>
      <c r="G42" s="404"/>
      <c r="H42" s="404"/>
      <c r="I42" s="404"/>
      <c r="J42" s="404"/>
      <c r="K42" s="404"/>
      <c r="L42" s="404"/>
      <c r="M42" s="404"/>
      <c r="N42" s="404"/>
      <c r="O42" s="404"/>
      <c r="P42" s="404"/>
      <c r="Q42" s="404"/>
      <c r="R42" s="404"/>
      <c r="S42" s="404"/>
      <c r="T42" s="404"/>
      <c r="U42" s="404"/>
      <c r="V42" s="405"/>
    </row>
    <row r="43" spans="2:26" s="58" customFormat="1" ht="36.6" customHeight="1" thickBot="1">
      <c r="B43" s="403" t="s">
        <v>998</v>
      </c>
      <c r="C43" s="404"/>
      <c r="D43" s="404"/>
      <c r="E43" s="404"/>
      <c r="F43" s="404"/>
      <c r="G43" s="404"/>
      <c r="H43" s="404"/>
      <c r="I43" s="404"/>
      <c r="J43" s="404"/>
      <c r="K43" s="404"/>
      <c r="L43" s="404"/>
      <c r="M43" s="404"/>
      <c r="N43" s="404"/>
      <c r="O43" s="404"/>
      <c r="P43" s="404"/>
      <c r="Q43" s="404"/>
      <c r="R43" s="404"/>
      <c r="S43" s="404"/>
      <c r="T43" s="404"/>
      <c r="U43" s="404"/>
      <c r="V43" s="405"/>
      <c r="X43" s="69"/>
    </row>
    <row r="44" spans="2:26" s="58" customFormat="1" ht="75" customHeight="1" thickBot="1">
      <c r="B44" s="610" t="s">
        <v>144</v>
      </c>
      <c r="C44" s="772" t="s">
        <v>142</v>
      </c>
      <c r="D44" s="773"/>
      <c r="E44" s="773"/>
      <c r="F44" s="170" t="s">
        <v>425</v>
      </c>
      <c r="G44" s="170" t="s">
        <v>266</v>
      </c>
      <c r="H44" s="170" t="s">
        <v>115</v>
      </c>
      <c r="I44" s="241" t="s">
        <v>103</v>
      </c>
      <c r="J44" s="241" t="s">
        <v>104</v>
      </c>
      <c r="K44" s="241" t="s">
        <v>105</v>
      </c>
      <c r="L44" s="241" t="s">
        <v>106</v>
      </c>
      <c r="M44" s="241" t="s">
        <v>107</v>
      </c>
      <c r="N44" s="241" t="s">
        <v>108</v>
      </c>
      <c r="O44" s="241" t="s">
        <v>109</v>
      </c>
      <c r="P44" s="241" t="s">
        <v>110</v>
      </c>
      <c r="Q44" s="241" t="s">
        <v>111</v>
      </c>
      <c r="R44" s="241" t="s">
        <v>112</v>
      </c>
      <c r="S44" s="241" t="s">
        <v>113</v>
      </c>
      <c r="T44" s="241" t="s">
        <v>114</v>
      </c>
      <c r="U44" s="241" t="s">
        <v>42</v>
      </c>
      <c r="V44" s="171" t="s">
        <v>265</v>
      </c>
    </row>
    <row r="45" spans="2:26" s="58" customFormat="1" ht="50.4" customHeight="1">
      <c r="B45" s="611"/>
      <c r="C45" s="724" t="s">
        <v>215</v>
      </c>
      <c r="D45" s="409"/>
      <c r="E45" s="409"/>
      <c r="F45" s="393">
        <v>360</v>
      </c>
      <c r="G45" s="727" t="s">
        <v>269</v>
      </c>
      <c r="H45" s="780">
        <v>7862</v>
      </c>
      <c r="I45" s="312">
        <v>1</v>
      </c>
      <c r="J45" s="312">
        <v>1</v>
      </c>
      <c r="K45" s="311">
        <v>1</v>
      </c>
      <c r="L45" s="312">
        <v>1</v>
      </c>
      <c r="M45" s="312">
        <v>1</v>
      </c>
      <c r="N45" s="311">
        <v>1</v>
      </c>
      <c r="O45" s="312">
        <v>1</v>
      </c>
      <c r="P45" s="312">
        <v>1</v>
      </c>
      <c r="Q45" s="311">
        <v>1</v>
      </c>
      <c r="R45" s="312">
        <v>1</v>
      </c>
      <c r="S45" s="312">
        <v>1</v>
      </c>
      <c r="T45" s="311">
        <v>1</v>
      </c>
      <c r="U45" s="120">
        <f t="shared" ref="U45:U46" si="1">SUM(I45:T45)</f>
        <v>12</v>
      </c>
      <c r="V45" s="784" t="s">
        <v>979</v>
      </c>
      <c r="Z45" s="70"/>
    </row>
    <row r="46" spans="2:26" s="58" customFormat="1" ht="50.4" customHeight="1" thickBot="1">
      <c r="B46" s="612"/>
      <c r="C46" s="725"/>
      <c r="D46" s="428"/>
      <c r="E46" s="428"/>
      <c r="F46" s="399"/>
      <c r="G46" s="728"/>
      <c r="H46" s="428"/>
      <c r="I46" s="260">
        <v>5399663.1799999997</v>
      </c>
      <c r="J46" s="260">
        <v>5399663.1799999997</v>
      </c>
      <c r="K46" s="260">
        <v>5399663.1799999997</v>
      </c>
      <c r="L46" s="260">
        <v>5399663.1799999997</v>
      </c>
      <c r="M46" s="260">
        <v>5399663.1799999997</v>
      </c>
      <c r="N46" s="260">
        <v>5399663.1799999997</v>
      </c>
      <c r="O46" s="260">
        <v>5399663.1799999997</v>
      </c>
      <c r="P46" s="260">
        <v>5399663.1799999997</v>
      </c>
      <c r="Q46" s="260">
        <v>5399663.1799999997</v>
      </c>
      <c r="R46" s="260">
        <v>5399663.1799999997</v>
      </c>
      <c r="S46" s="260">
        <v>5399663.1799999997</v>
      </c>
      <c r="T46" s="260">
        <v>5399663.21</v>
      </c>
      <c r="U46" s="167">
        <f t="shared" si="1"/>
        <v>64795958.189999998</v>
      </c>
      <c r="V46" s="785"/>
      <c r="W46" s="252">
        <v>387152.99</v>
      </c>
      <c r="X46" s="117">
        <f>W46/U45</f>
        <v>32262.749166666665</v>
      </c>
      <c r="Y46" s="253">
        <f>U46-W46</f>
        <v>64408805.199999996</v>
      </c>
      <c r="Z46" s="66"/>
    </row>
    <row r="47" spans="2:26" s="58" customFormat="1" ht="35.4" customHeight="1">
      <c r="B47" s="85"/>
      <c r="C47" s="56"/>
      <c r="D47" s="56"/>
      <c r="E47" s="56"/>
      <c r="F47" s="56"/>
      <c r="G47" s="56"/>
      <c r="H47" s="56"/>
      <c r="I47" s="56"/>
      <c r="J47" s="56"/>
      <c r="K47" s="56"/>
      <c r="L47" s="56"/>
      <c r="M47" s="56"/>
      <c r="N47" s="56"/>
      <c r="O47" s="56"/>
      <c r="P47" s="56"/>
      <c r="Q47" s="56"/>
      <c r="R47" s="609" t="s">
        <v>116</v>
      </c>
      <c r="S47" s="609"/>
      <c r="T47" s="609"/>
      <c r="U47" s="187">
        <f>U46</f>
        <v>64795958.189999998</v>
      </c>
      <c r="V47" s="56"/>
    </row>
    <row r="48" spans="2:26" ht="13.5" customHeight="1"/>
    <row r="49" ht="10.5" customHeight="1"/>
    <row r="52" ht="11.25" customHeight="1"/>
    <row r="54" ht="9.75" customHeight="1"/>
    <row r="56" ht="16.5" customHeight="1"/>
  </sheetData>
  <mergeCells count="104">
    <mergeCell ref="R47:T47"/>
    <mergeCell ref="B42:V42"/>
    <mergeCell ref="B43:V43"/>
    <mergeCell ref="B44:B46"/>
    <mergeCell ref="C44:E44"/>
    <mergeCell ref="C45:E46"/>
    <mergeCell ref="F45:F46"/>
    <mergeCell ref="G45:G46"/>
    <mergeCell ref="H45:H46"/>
    <mergeCell ref="V45:V46"/>
    <mergeCell ref="R40:T40"/>
    <mergeCell ref="B36:V36"/>
    <mergeCell ref="B37:B39"/>
    <mergeCell ref="C38:E39"/>
    <mergeCell ref="F38:F39"/>
    <mergeCell ref="H38:H39"/>
    <mergeCell ref="V38:V39"/>
    <mergeCell ref="G38:G39"/>
    <mergeCell ref="B35:V35"/>
    <mergeCell ref="U24:U25"/>
    <mergeCell ref="U27:U28"/>
    <mergeCell ref="U33:U34"/>
    <mergeCell ref="U30:U31"/>
    <mergeCell ref="G22:H22"/>
    <mergeCell ref="I22:K22"/>
    <mergeCell ref="L22:N22"/>
    <mergeCell ref="O22:Q22"/>
    <mergeCell ref="R22:T22"/>
    <mergeCell ref="C21:D21"/>
    <mergeCell ref="O21:Q21"/>
    <mergeCell ref="G21:H21"/>
    <mergeCell ref="L21:N21"/>
    <mergeCell ref="R21:T21"/>
    <mergeCell ref="E21:F21"/>
    <mergeCell ref="I21:K21"/>
    <mergeCell ref="E22:F22"/>
    <mergeCell ref="C37:E37"/>
    <mergeCell ref="C32:F32"/>
    <mergeCell ref="C33:F33"/>
    <mergeCell ref="C34:F34"/>
    <mergeCell ref="C23:F23"/>
    <mergeCell ref="C24:F24"/>
    <mergeCell ref="C25:F25"/>
    <mergeCell ref="C26:F26"/>
    <mergeCell ref="C27:F27"/>
    <mergeCell ref="C28:F28"/>
    <mergeCell ref="C29:F29"/>
    <mergeCell ref="C30:F30"/>
    <mergeCell ref="C31:F31"/>
    <mergeCell ref="O17:Q18"/>
    <mergeCell ref="R17:T18"/>
    <mergeCell ref="U17:U18"/>
    <mergeCell ref="B19:B20"/>
    <mergeCell ref="C19:D20"/>
    <mergeCell ref="E19:F20"/>
    <mergeCell ref="G19:H20"/>
    <mergeCell ref="I19:K20"/>
    <mergeCell ref="L19:N20"/>
    <mergeCell ref="O19:Q20"/>
    <mergeCell ref="B17:B18"/>
    <mergeCell ref="C17:D18"/>
    <mergeCell ref="E17:F18"/>
    <mergeCell ref="G17:H18"/>
    <mergeCell ref="I17:K18"/>
    <mergeCell ref="L17:N18"/>
    <mergeCell ref="R19:T20"/>
    <mergeCell ref="U19:U20"/>
    <mergeCell ref="B22"/>
    <mergeCell ref="C22:D22"/>
    <mergeCell ref="C1:T1"/>
    <mergeCell ref="D3:S3"/>
    <mergeCell ref="B5:D5"/>
    <mergeCell ref="B6:D6"/>
    <mergeCell ref="B7:D7"/>
    <mergeCell ref="R5:U5"/>
    <mergeCell ref="E5:Q5"/>
    <mergeCell ref="M6:U6"/>
    <mergeCell ref="C2:T2"/>
    <mergeCell ref="E6:J6"/>
    <mergeCell ref="E7:G7"/>
    <mergeCell ref="H7:K7"/>
    <mergeCell ref="L7:O7"/>
    <mergeCell ref="P7:U7"/>
    <mergeCell ref="B8:U8"/>
    <mergeCell ref="B9:C9"/>
    <mergeCell ref="D9:E9"/>
    <mergeCell ref="F9:G9"/>
    <mergeCell ref="H9:M9"/>
    <mergeCell ref="N9:P9"/>
    <mergeCell ref="Q9:U9"/>
    <mergeCell ref="B15:U15"/>
    <mergeCell ref="C16:D16"/>
    <mergeCell ref="E16:F16"/>
    <mergeCell ref="G16:H16"/>
    <mergeCell ref="I16:K16"/>
    <mergeCell ref="L16:N16"/>
    <mergeCell ref="O16:Q16"/>
    <mergeCell ref="R16:T16"/>
    <mergeCell ref="B10:U10"/>
    <mergeCell ref="B11:U11"/>
    <mergeCell ref="B12:U12"/>
    <mergeCell ref="B13:U13"/>
    <mergeCell ref="B14:D14"/>
    <mergeCell ref="E14:U14"/>
  </mergeCells>
  <printOptions horizontalCentered="1"/>
  <pageMargins left="3.937007874015748E-2" right="3.937007874015748E-2" top="0.31496062992125984" bottom="3.937007874015748E-2" header="0.31496062992125984" footer="0.11811023622047245"/>
  <pageSetup scale="35" fitToWidth="0" fitToHeight="0" orientation="landscape" r:id="rId1"/>
  <headerFooter scaleWithDoc="0">
    <oddFooter>&amp;C&amp;G</oddFooter>
  </headerFooter>
  <rowBreaks count="2" manualBreakCount="2">
    <brk id="22" max="21" man="1"/>
    <brk id="34" max="21" man="1"/>
  </rowBreaks>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59999389629810485"/>
  </sheetPr>
  <dimension ref="A1:Z54"/>
  <sheetViews>
    <sheetView view="pageBreakPreview" topLeftCell="B40" zoomScale="60" zoomScaleNormal="100" workbookViewId="0">
      <selection activeCell="V45" sqref="V45"/>
    </sheetView>
  </sheetViews>
  <sheetFormatPr baseColWidth="10" defaultColWidth="11.44140625" defaultRowHeight="13.8"/>
  <cols>
    <col min="1" max="1" width="1.6640625" style="50" hidden="1" customWidth="1"/>
    <col min="2" max="2" width="17.33203125" style="75" customWidth="1"/>
    <col min="3" max="3" width="18.5546875" style="75" customWidth="1"/>
    <col min="4" max="4" width="15.5546875" style="75" customWidth="1"/>
    <col min="5" max="5" width="8.6640625" style="75" customWidth="1"/>
    <col min="6" max="6" width="16.77734375" style="50" customWidth="1"/>
    <col min="7" max="7" width="18.5546875" style="50" customWidth="1"/>
    <col min="8" max="8" width="15.44140625" style="50" customWidth="1"/>
    <col min="9" max="20" width="16.33203125" style="50" customWidth="1"/>
    <col min="21" max="21" width="23.21875" style="50" customWidth="1"/>
    <col min="22" max="22" width="16.6640625" style="50" customWidth="1"/>
    <col min="23" max="23" width="20.33203125" style="50" customWidth="1"/>
    <col min="24" max="24" width="17.33203125" style="50" customWidth="1"/>
    <col min="25" max="25" width="16.109375" style="50" customWidth="1"/>
    <col min="26" max="26" width="32.88671875" style="50" customWidth="1"/>
    <col min="27" max="16384" width="11.44140625" style="50"/>
  </cols>
  <sheetData>
    <row r="1" spans="2:25" ht="43.95" customHeight="1">
      <c r="B1" s="71"/>
      <c r="C1" s="445" t="s">
        <v>1002</v>
      </c>
      <c r="D1" s="445"/>
      <c r="E1" s="445"/>
      <c r="F1" s="445"/>
      <c r="G1" s="445"/>
      <c r="H1" s="445"/>
      <c r="I1" s="445"/>
      <c r="J1" s="445"/>
      <c r="K1" s="445"/>
      <c r="L1" s="445"/>
      <c r="M1" s="445"/>
      <c r="N1" s="445"/>
      <c r="O1" s="445"/>
      <c r="P1" s="445"/>
      <c r="Q1" s="445"/>
      <c r="R1" s="445"/>
      <c r="S1" s="445"/>
      <c r="T1" s="445"/>
      <c r="U1" s="49"/>
    </row>
    <row r="2" spans="2:25" customFormat="1" ht="47.4" customHeight="1" thickBot="1">
      <c r="B2" s="32"/>
      <c r="C2" s="468" t="s">
        <v>1164</v>
      </c>
      <c r="D2" s="468"/>
      <c r="E2" s="468"/>
      <c r="F2" s="468"/>
      <c r="G2" s="468"/>
      <c r="H2" s="468"/>
      <c r="I2" s="468"/>
      <c r="J2" s="468"/>
      <c r="K2" s="468"/>
      <c r="L2" s="468"/>
      <c r="M2" s="468"/>
      <c r="N2" s="468"/>
      <c r="O2" s="468"/>
      <c r="P2" s="468"/>
      <c r="Q2" s="468"/>
      <c r="R2" s="468"/>
      <c r="S2" s="468"/>
      <c r="T2" s="468"/>
      <c r="U2" s="32"/>
    </row>
    <row r="3" spans="2:25" ht="34.950000000000003" customHeight="1" thickBot="1">
      <c r="B3" s="73"/>
      <c r="C3" s="107"/>
      <c r="D3" s="828" t="s">
        <v>133</v>
      </c>
      <c r="E3" s="829"/>
      <c r="F3" s="829"/>
      <c r="G3" s="829"/>
      <c r="H3" s="829"/>
      <c r="I3" s="829"/>
      <c r="J3" s="829"/>
      <c r="K3" s="829"/>
      <c r="L3" s="829"/>
      <c r="M3" s="829"/>
      <c r="N3" s="829"/>
      <c r="O3" s="829"/>
      <c r="P3" s="829"/>
      <c r="Q3" s="829"/>
      <c r="R3" s="829"/>
      <c r="S3" s="830"/>
      <c r="T3" s="105"/>
      <c r="U3" s="53"/>
    </row>
    <row r="4" spans="2:25" ht="18" customHeight="1" thickBot="1">
      <c r="B4" s="73"/>
      <c r="C4" s="107"/>
      <c r="D4" s="144"/>
      <c r="E4" s="144"/>
      <c r="F4" s="144"/>
      <c r="G4" s="144"/>
      <c r="H4" s="144"/>
      <c r="I4" s="144"/>
      <c r="J4" s="144"/>
      <c r="K4" s="144"/>
      <c r="L4" s="144"/>
      <c r="M4" s="144"/>
      <c r="N4" s="144"/>
      <c r="O4" s="144"/>
      <c r="P4" s="144"/>
      <c r="Q4" s="144"/>
      <c r="R4" s="144"/>
      <c r="S4" s="144"/>
      <c r="T4" s="105"/>
      <c r="U4" s="53"/>
    </row>
    <row r="5" spans="2:25" s="85" customFormat="1" ht="34.950000000000003" customHeight="1">
      <c r="B5" s="685" t="s">
        <v>134</v>
      </c>
      <c r="C5" s="686"/>
      <c r="D5" s="937"/>
      <c r="E5" s="766" t="s">
        <v>891</v>
      </c>
      <c r="F5" s="767"/>
      <c r="G5" s="767"/>
      <c r="H5" s="767"/>
      <c r="I5" s="767"/>
      <c r="J5" s="767"/>
      <c r="K5" s="767"/>
      <c r="L5" s="767"/>
      <c r="M5" s="767"/>
      <c r="N5" s="767"/>
      <c r="O5" s="767"/>
      <c r="P5" s="767"/>
      <c r="Q5" s="804"/>
      <c r="R5" s="907" t="s">
        <v>1001</v>
      </c>
      <c r="S5" s="907"/>
      <c r="T5" s="907"/>
      <c r="U5" s="908"/>
    </row>
    <row r="6" spans="2:25" s="85" customFormat="1" ht="34.950000000000003" customHeight="1">
      <c r="B6" s="938" t="s">
        <v>135</v>
      </c>
      <c r="C6" s="939"/>
      <c r="D6" s="940"/>
      <c r="E6" s="941" t="s">
        <v>216</v>
      </c>
      <c r="F6" s="941"/>
      <c r="G6" s="941"/>
      <c r="H6" s="941"/>
      <c r="I6" s="650" t="s">
        <v>538</v>
      </c>
      <c r="J6" s="650"/>
      <c r="K6" s="650"/>
      <c r="L6" s="650"/>
      <c r="M6" s="650"/>
      <c r="N6" s="650"/>
      <c r="O6" s="650"/>
      <c r="P6" s="650"/>
      <c r="Q6" s="650"/>
      <c r="R6" s="650"/>
      <c r="S6" s="650"/>
      <c r="T6" s="650"/>
      <c r="U6" s="651"/>
    </row>
    <row r="7" spans="2:25" s="56" customFormat="1" ht="34.950000000000003" customHeight="1" thickBot="1">
      <c r="B7" s="483" t="s">
        <v>962</v>
      </c>
      <c r="C7" s="484"/>
      <c r="D7" s="484"/>
      <c r="E7" s="489">
        <f>U38</f>
        <v>5848408.79</v>
      </c>
      <c r="F7" s="490"/>
      <c r="G7" s="491"/>
      <c r="H7" s="488" t="s">
        <v>991</v>
      </c>
      <c r="I7" s="488"/>
      <c r="J7" s="488"/>
      <c r="K7" s="488"/>
      <c r="L7" s="489">
        <v>7656774.0899999999</v>
      </c>
      <c r="M7" s="490"/>
      <c r="N7" s="490"/>
      <c r="O7" s="490"/>
      <c r="P7" s="486"/>
      <c r="Q7" s="486"/>
      <c r="R7" s="486"/>
      <c r="S7" s="486"/>
      <c r="T7" s="486"/>
      <c r="U7" s="487"/>
      <c r="W7" s="85"/>
      <c r="X7" s="122"/>
      <c r="Y7" s="85"/>
    </row>
    <row r="8" spans="2:25" s="61" customFormat="1" ht="36.6" customHeight="1" thickBot="1">
      <c r="B8" s="920" t="s">
        <v>137</v>
      </c>
      <c r="C8" s="921"/>
      <c r="D8" s="921"/>
      <c r="E8" s="921"/>
      <c r="F8" s="921"/>
      <c r="G8" s="921"/>
      <c r="H8" s="921"/>
      <c r="I8" s="921"/>
      <c r="J8" s="921"/>
      <c r="K8" s="921"/>
      <c r="L8" s="921"/>
      <c r="M8" s="921"/>
      <c r="N8" s="921"/>
      <c r="O8" s="921"/>
      <c r="P8" s="921"/>
      <c r="Q8" s="921"/>
      <c r="R8" s="921"/>
      <c r="S8" s="921"/>
      <c r="T8" s="921"/>
      <c r="U8" s="922"/>
      <c r="V8" s="85"/>
    </row>
    <row r="9" spans="2:25" s="61" customFormat="1" ht="39" customHeight="1" thickBot="1">
      <c r="B9" s="923" t="s">
        <v>138</v>
      </c>
      <c r="C9" s="924"/>
      <c r="D9" s="925" t="s">
        <v>130</v>
      </c>
      <c r="E9" s="926"/>
      <c r="F9" s="927" t="s">
        <v>139</v>
      </c>
      <c r="G9" s="924"/>
      <c r="H9" s="925" t="s">
        <v>164</v>
      </c>
      <c r="I9" s="928"/>
      <c r="J9" s="928"/>
      <c r="K9" s="928"/>
      <c r="L9" s="928"/>
      <c r="M9" s="926"/>
      <c r="N9" s="927" t="s">
        <v>140</v>
      </c>
      <c r="O9" s="929"/>
      <c r="P9" s="924"/>
      <c r="Q9" s="925" t="s">
        <v>438</v>
      </c>
      <c r="R9" s="928"/>
      <c r="S9" s="928"/>
      <c r="T9" s="928"/>
      <c r="U9" s="930"/>
      <c r="V9" s="85"/>
    </row>
    <row r="10" spans="2:25" s="58" customFormat="1" ht="36.6" customHeight="1" thickBot="1">
      <c r="B10" s="500" t="s">
        <v>141</v>
      </c>
      <c r="C10" s="501"/>
      <c r="D10" s="501"/>
      <c r="E10" s="501"/>
      <c r="F10" s="501"/>
      <c r="G10" s="501"/>
      <c r="H10" s="501"/>
      <c r="I10" s="501"/>
      <c r="J10" s="501"/>
      <c r="K10" s="501"/>
      <c r="L10" s="501"/>
      <c r="M10" s="501"/>
      <c r="N10" s="501"/>
      <c r="O10" s="501"/>
      <c r="P10" s="501"/>
      <c r="Q10" s="501"/>
      <c r="R10" s="501"/>
      <c r="S10" s="501"/>
      <c r="T10" s="501"/>
      <c r="U10" s="502"/>
      <c r="V10" s="56"/>
    </row>
    <row r="11" spans="2:25" s="58" customFormat="1" ht="61.95" customHeight="1" thickBot="1">
      <c r="B11" s="662" t="s">
        <v>892</v>
      </c>
      <c r="C11" s="663"/>
      <c r="D11" s="663"/>
      <c r="E11" s="663"/>
      <c r="F11" s="663"/>
      <c r="G11" s="663"/>
      <c r="H11" s="663"/>
      <c r="I11" s="663"/>
      <c r="J11" s="663"/>
      <c r="K11" s="663"/>
      <c r="L11" s="663"/>
      <c r="M11" s="663"/>
      <c r="N11" s="663"/>
      <c r="O11" s="663"/>
      <c r="P11" s="663"/>
      <c r="Q11" s="663"/>
      <c r="R11" s="663"/>
      <c r="S11" s="663"/>
      <c r="T11" s="663"/>
      <c r="U11" s="664"/>
      <c r="V11" s="56"/>
    </row>
    <row r="12" spans="2:25" s="58" customFormat="1" ht="36.6"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row>
    <row r="13" spans="2:25" s="58" customFormat="1" ht="37.950000000000003" customHeight="1" thickBot="1">
      <c r="B13" s="662" t="s">
        <v>893</v>
      </c>
      <c r="C13" s="663"/>
      <c r="D13" s="663"/>
      <c r="E13" s="663"/>
      <c r="F13" s="663"/>
      <c r="G13" s="663"/>
      <c r="H13" s="663"/>
      <c r="I13" s="663"/>
      <c r="J13" s="663"/>
      <c r="K13" s="663"/>
      <c r="L13" s="663"/>
      <c r="M13" s="663"/>
      <c r="N13" s="663"/>
      <c r="O13" s="663"/>
      <c r="P13" s="663"/>
      <c r="Q13" s="663"/>
      <c r="R13" s="663"/>
      <c r="S13" s="663"/>
      <c r="T13" s="663"/>
      <c r="U13" s="664"/>
      <c r="V13" s="56"/>
    </row>
    <row r="14" spans="2:25" s="58" customFormat="1" ht="34.950000000000003" customHeight="1" thickBot="1">
      <c r="B14" s="864" t="s">
        <v>901</v>
      </c>
      <c r="C14" s="865"/>
      <c r="D14" s="866"/>
      <c r="E14" s="934" t="s">
        <v>894</v>
      </c>
      <c r="F14" s="935"/>
      <c r="G14" s="935"/>
      <c r="H14" s="935"/>
      <c r="I14" s="935"/>
      <c r="J14" s="935"/>
      <c r="K14" s="935"/>
      <c r="L14" s="935"/>
      <c r="M14" s="935"/>
      <c r="N14" s="935"/>
      <c r="O14" s="935"/>
      <c r="P14" s="935"/>
      <c r="Q14" s="935"/>
      <c r="R14" s="935"/>
      <c r="S14" s="935"/>
      <c r="T14" s="935"/>
      <c r="U14" s="936"/>
      <c r="V14" s="56"/>
    </row>
    <row r="15" spans="2:25" s="58" customFormat="1" ht="39.6" customHeight="1" thickBot="1">
      <c r="B15" s="931" t="s">
        <v>100</v>
      </c>
      <c r="C15" s="932"/>
      <c r="D15" s="932"/>
      <c r="E15" s="932"/>
      <c r="F15" s="932"/>
      <c r="G15" s="932"/>
      <c r="H15" s="932"/>
      <c r="I15" s="932"/>
      <c r="J15" s="932"/>
      <c r="K15" s="932"/>
      <c r="L15" s="932"/>
      <c r="M15" s="932"/>
      <c r="N15" s="932"/>
      <c r="O15" s="932"/>
      <c r="P15" s="932"/>
      <c r="Q15" s="932"/>
      <c r="R15" s="932"/>
      <c r="S15" s="932"/>
      <c r="T15" s="932"/>
      <c r="U15" s="933"/>
      <c r="V15" s="56"/>
    </row>
    <row r="16" spans="2:25" s="58" customFormat="1" ht="43.2" customHeight="1">
      <c r="B16" s="158" t="s">
        <v>88</v>
      </c>
      <c r="C16" s="480" t="s">
        <v>91</v>
      </c>
      <c r="D16" s="482"/>
      <c r="E16" s="480" t="s">
        <v>92</v>
      </c>
      <c r="F16" s="482"/>
      <c r="G16" s="480" t="s">
        <v>151</v>
      </c>
      <c r="H16" s="482"/>
      <c r="I16" s="480" t="s">
        <v>427</v>
      </c>
      <c r="J16" s="481"/>
      <c r="K16" s="482"/>
      <c r="L16" s="480" t="s">
        <v>101</v>
      </c>
      <c r="M16" s="481"/>
      <c r="N16" s="482"/>
      <c r="O16" s="480" t="s">
        <v>93</v>
      </c>
      <c r="P16" s="481"/>
      <c r="Q16" s="482"/>
      <c r="R16" s="480" t="s">
        <v>428</v>
      </c>
      <c r="S16" s="481"/>
      <c r="T16" s="482"/>
      <c r="U16" s="159" t="s">
        <v>99</v>
      </c>
      <c r="V16" s="56"/>
    </row>
    <row r="17" spans="2:22" s="58" customFormat="1" ht="145.80000000000001" customHeight="1">
      <c r="B17" s="240" t="s">
        <v>89</v>
      </c>
      <c r="C17" s="455" t="s">
        <v>895</v>
      </c>
      <c r="D17" s="456"/>
      <c r="E17" s="455" t="s">
        <v>331</v>
      </c>
      <c r="F17" s="456"/>
      <c r="G17" s="455" t="s">
        <v>95</v>
      </c>
      <c r="H17" s="456"/>
      <c r="I17" s="455" t="s">
        <v>896</v>
      </c>
      <c r="J17" s="464"/>
      <c r="K17" s="456"/>
      <c r="L17" s="455" t="s">
        <v>158</v>
      </c>
      <c r="M17" s="464"/>
      <c r="N17" s="456"/>
      <c r="O17" s="455" t="s">
        <v>94</v>
      </c>
      <c r="P17" s="464"/>
      <c r="Q17" s="456"/>
      <c r="R17" s="455" t="s">
        <v>595</v>
      </c>
      <c r="S17" s="464"/>
      <c r="T17" s="456"/>
      <c r="U17" s="243">
        <f>U22</f>
        <v>1</v>
      </c>
      <c r="V17" s="56"/>
    </row>
    <row r="18" spans="2:22" s="58" customFormat="1" ht="127.8" customHeight="1">
      <c r="B18" s="240" t="s">
        <v>433</v>
      </c>
      <c r="C18" s="455" t="s">
        <v>466</v>
      </c>
      <c r="D18" s="456"/>
      <c r="E18" s="455" t="s">
        <v>467</v>
      </c>
      <c r="F18" s="456"/>
      <c r="G18" s="455" t="s">
        <v>96</v>
      </c>
      <c r="H18" s="456"/>
      <c r="I18" s="455" t="s">
        <v>897</v>
      </c>
      <c r="J18" s="464"/>
      <c r="K18" s="456"/>
      <c r="L18" s="455" t="s">
        <v>158</v>
      </c>
      <c r="M18" s="464"/>
      <c r="N18" s="456"/>
      <c r="O18" s="455" t="s">
        <v>94</v>
      </c>
      <c r="P18" s="464"/>
      <c r="Q18" s="456"/>
      <c r="R18" s="455" t="s">
        <v>596</v>
      </c>
      <c r="S18" s="464"/>
      <c r="T18" s="456"/>
      <c r="U18" s="243">
        <f>U25</f>
        <v>1</v>
      </c>
      <c r="V18" s="56"/>
    </row>
    <row r="19" spans="2:22" s="58" customFormat="1" ht="162.6" customHeight="1">
      <c r="B19" s="160" t="s">
        <v>278</v>
      </c>
      <c r="C19" s="434" t="s">
        <v>330</v>
      </c>
      <c r="D19" s="435"/>
      <c r="E19" s="434" t="s">
        <v>468</v>
      </c>
      <c r="F19" s="435" t="s">
        <v>468</v>
      </c>
      <c r="G19" s="434" t="s">
        <v>96</v>
      </c>
      <c r="H19" s="435"/>
      <c r="I19" s="434" t="s">
        <v>898</v>
      </c>
      <c r="J19" s="440" t="s">
        <v>898</v>
      </c>
      <c r="K19" s="435" t="s">
        <v>898</v>
      </c>
      <c r="L19" s="434" t="s">
        <v>158</v>
      </c>
      <c r="M19" s="440"/>
      <c r="N19" s="435"/>
      <c r="O19" s="434" t="s">
        <v>94</v>
      </c>
      <c r="P19" s="440"/>
      <c r="Q19" s="435"/>
      <c r="R19" s="434" t="s">
        <v>597</v>
      </c>
      <c r="S19" s="440" t="s">
        <v>597</v>
      </c>
      <c r="T19" s="435" t="s">
        <v>597</v>
      </c>
      <c r="U19" s="168">
        <v>1</v>
      </c>
      <c r="V19" s="56"/>
    </row>
    <row r="20" spans="2:22" s="58" customFormat="1" ht="148.94999999999999" customHeight="1" thickBot="1">
      <c r="B20" s="240" t="s">
        <v>144</v>
      </c>
      <c r="C20" s="455" t="s">
        <v>533</v>
      </c>
      <c r="D20" s="456"/>
      <c r="E20" s="455" t="s">
        <v>508</v>
      </c>
      <c r="F20" s="456" t="s">
        <v>508</v>
      </c>
      <c r="G20" s="455" t="s">
        <v>97</v>
      </c>
      <c r="H20" s="456"/>
      <c r="I20" s="455" t="s">
        <v>899</v>
      </c>
      <c r="J20" s="464" t="s">
        <v>899</v>
      </c>
      <c r="K20" s="456" t="s">
        <v>899</v>
      </c>
      <c r="L20" s="455" t="s">
        <v>157</v>
      </c>
      <c r="M20" s="464"/>
      <c r="N20" s="456"/>
      <c r="O20" s="455" t="s">
        <v>94</v>
      </c>
      <c r="P20" s="464"/>
      <c r="Q20" s="456"/>
      <c r="R20" s="455" t="s">
        <v>597</v>
      </c>
      <c r="S20" s="464" t="s">
        <v>597</v>
      </c>
      <c r="T20" s="456" t="s">
        <v>597</v>
      </c>
      <c r="U20" s="243">
        <f>U31</f>
        <v>1</v>
      </c>
      <c r="V20" s="56"/>
    </row>
    <row r="21" spans="2:22" s="67" customFormat="1" ht="54" customHeight="1">
      <c r="B21" s="265" t="s">
        <v>427</v>
      </c>
      <c r="C21" s="432" t="s">
        <v>142</v>
      </c>
      <c r="D21" s="432"/>
      <c r="E21" s="432"/>
      <c r="F21" s="432" t="s">
        <v>28</v>
      </c>
      <c r="G21" s="432"/>
      <c r="H21" s="194" t="s">
        <v>30</v>
      </c>
      <c r="I21" s="194" t="s">
        <v>31</v>
      </c>
      <c r="J21" s="194" t="s">
        <v>32</v>
      </c>
      <c r="K21" s="194" t="s">
        <v>33</v>
      </c>
      <c r="L21" s="194" t="s">
        <v>34</v>
      </c>
      <c r="M21" s="194" t="s">
        <v>35</v>
      </c>
      <c r="N21" s="194" t="s">
        <v>36</v>
      </c>
      <c r="O21" s="194" t="s">
        <v>37</v>
      </c>
      <c r="P21" s="194" t="s">
        <v>38</v>
      </c>
      <c r="Q21" s="194" t="s">
        <v>39</v>
      </c>
      <c r="R21" s="194" t="s">
        <v>40</v>
      </c>
      <c r="S21" s="194" t="s">
        <v>41</v>
      </c>
      <c r="T21" s="194" t="s">
        <v>42</v>
      </c>
      <c r="U21" s="196" t="s">
        <v>143</v>
      </c>
      <c r="V21" s="104"/>
    </row>
    <row r="22" spans="2:22" s="67" customFormat="1" ht="37.950000000000003" customHeight="1">
      <c r="B22" s="211" t="s">
        <v>44</v>
      </c>
      <c r="C22" s="426" t="s">
        <v>392</v>
      </c>
      <c r="D22" s="426"/>
      <c r="E22" s="426"/>
      <c r="F22" s="429" t="s">
        <v>396</v>
      </c>
      <c r="G22" s="429"/>
      <c r="H22" s="242">
        <v>1</v>
      </c>
      <c r="I22" s="262">
        <v>1</v>
      </c>
      <c r="J22" s="262">
        <v>1</v>
      </c>
      <c r="K22" s="262">
        <v>1</v>
      </c>
      <c r="L22" s="262">
        <v>1</v>
      </c>
      <c r="M22" s="262">
        <v>1</v>
      </c>
      <c r="N22" s="242">
        <v>1</v>
      </c>
      <c r="O22" s="262">
        <v>1</v>
      </c>
      <c r="P22" s="262">
        <v>1</v>
      </c>
      <c r="Q22" s="262">
        <v>1</v>
      </c>
      <c r="R22" s="262">
        <v>1</v>
      </c>
      <c r="S22" s="262">
        <v>1</v>
      </c>
      <c r="T22" s="121">
        <f>SUM(H22:S22)</f>
        <v>12</v>
      </c>
      <c r="U22" s="423">
        <f>+T23/T22</f>
        <v>1</v>
      </c>
      <c r="V22" s="104"/>
    </row>
    <row r="23" spans="2:22" s="67" customFormat="1" ht="37.950000000000003" customHeight="1">
      <c r="B23" s="211" t="s">
        <v>45</v>
      </c>
      <c r="C23" s="426" t="s">
        <v>393</v>
      </c>
      <c r="D23" s="426"/>
      <c r="E23" s="426"/>
      <c r="F23" s="429" t="s">
        <v>396</v>
      </c>
      <c r="G23" s="429"/>
      <c r="H23" s="242">
        <v>1</v>
      </c>
      <c r="I23" s="262">
        <v>1</v>
      </c>
      <c r="J23" s="262">
        <v>1</v>
      </c>
      <c r="K23" s="262">
        <v>1</v>
      </c>
      <c r="L23" s="262">
        <v>1</v>
      </c>
      <c r="M23" s="262">
        <v>1</v>
      </c>
      <c r="N23" s="242">
        <v>1</v>
      </c>
      <c r="O23" s="262">
        <v>1</v>
      </c>
      <c r="P23" s="262">
        <v>1</v>
      </c>
      <c r="Q23" s="262">
        <v>1</v>
      </c>
      <c r="R23" s="262">
        <v>1</v>
      </c>
      <c r="S23" s="262">
        <v>1</v>
      </c>
      <c r="T23" s="121">
        <f>SUM(H23:S23)</f>
        <v>12</v>
      </c>
      <c r="U23" s="423"/>
      <c r="V23" s="104"/>
    </row>
    <row r="24" spans="2:22" s="67" customFormat="1" ht="54" customHeight="1">
      <c r="B24" s="266" t="s">
        <v>427</v>
      </c>
      <c r="C24" s="427" t="s">
        <v>142</v>
      </c>
      <c r="D24" s="427"/>
      <c r="E24" s="427"/>
      <c r="F24" s="427" t="s">
        <v>28</v>
      </c>
      <c r="G24" s="427"/>
      <c r="H24" s="264" t="s">
        <v>30</v>
      </c>
      <c r="I24" s="264" t="s">
        <v>31</v>
      </c>
      <c r="J24" s="264" t="s">
        <v>32</v>
      </c>
      <c r="K24" s="264" t="s">
        <v>33</v>
      </c>
      <c r="L24" s="264" t="s">
        <v>34</v>
      </c>
      <c r="M24" s="264" t="s">
        <v>35</v>
      </c>
      <c r="N24" s="264" t="s">
        <v>36</v>
      </c>
      <c r="O24" s="264" t="s">
        <v>37</v>
      </c>
      <c r="P24" s="264" t="s">
        <v>38</v>
      </c>
      <c r="Q24" s="264" t="s">
        <v>39</v>
      </c>
      <c r="R24" s="264" t="s">
        <v>40</v>
      </c>
      <c r="S24" s="264" t="s">
        <v>41</v>
      </c>
      <c r="T24" s="264" t="s">
        <v>42</v>
      </c>
      <c r="U24" s="267" t="s">
        <v>143</v>
      </c>
      <c r="V24" s="104"/>
    </row>
    <row r="25" spans="2:22" s="67" customFormat="1" ht="40.950000000000003" customHeight="1">
      <c r="B25" s="211" t="s">
        <v>44</v>
      </c>
      <c r="C25" s="429" t="s">
        <v>394</v>
      </c>
      <c r="D25" s="429"/>
      <c r="E25" s="429"/>
      <c r="F25" s="429" t="s">
        <v>396</v>
      </c>
      <c r="G25" s="429"/>
      <c r="H25" s="242">
        <v>1</v>
      </c>
      <c r="I25" s="262">
        <v>1</v>
      </c>
      <c r="J25" s="262">
        <v>1</v>
      </c>
      <c r="K25" s="262">
        <v>1</v>
      </c>
      <c r="L25" s="262">
        <v>1</v>
      </c>
      <c r="M25" s="262">
        <v>1</v>
      </c>
      <c r="N25" s="242">
        <v>1</v>
      </c>
      <c r="O25" s="262">
        <v>1</v>
      </c>
      <c r="P25" s="262">
        <v>1</v>
      </c>
      <c r="Q25" s="262">
        <v>1</v>
      </c>
      <c r="R25" s="262">
        <v>1</v>
      </c>
      <c r="S25" s="262">
        <v>1</v>
      </c>
      <c r="T25" s="121">
        <f>SUM(H25:S25)</f>
        <v>12</v>
      </c>
      <c r="U25" s="423">
        <f>+T26/T25</f>
        <v>1</v>
      </c>
      <c r="V25" s="104"/>
    </row>
    <row r="26" spans="2:22" s="67" customFormat="1" ht="37.950000000000003" customHeight="1">
      <c r="B26" s="211" t="s">
        <v>45</v>
      </c>
      <c r="C26" s="426" t="s">
        <v>393</v>
      </c>
      <c r="D26" s="426"/>
      <c r="E26" s="426"/>
      <c r="F26" s="429" t="s">
        <v>396</v>
      </c>
      <c r="G26" s="429"/>
      <c r="H26" s="242">
        <v>1</v>
      </c>
      <c r="I26" s="262">
        <v>1</v>
      </c>
      <c r="J26" s="262">
        <v>1</v>
      </c>
      <c r="K26" s="262">
        <v>1</v>
      </c>
      <c r="L26" s="262">
        <v>1</v>
      </c>
      <c r="M26" s="262">
        <v>1</v>
      </c>
      <c r="N26" s="242">
        <v>1</v>
      </c>
      <c r="O26" s="262">
        <v>1</v>
      </c>
      <c r="P26" s="262">
        <v>1</v>
      </c>
      <c r="Q26" s="262">
        <v>1</v>
      </c>
      <c r="R26" s="262">
        <v>1</v>
      </c>
      <c r="S26" s="262">
        <v>1</v>
      </c>
      <c r="T26" s="121">
        <f>SUM(H26:S26)</f>
        <v>12</v>
      </c>
      <c r="U26" s="423"/>
      <c r="V26" s="104"/>
    </row>
    <row r="27" spans="2:22" s="67" customFormat="1" ht="54" customHeight="1">
      <c r="B27" s="266" t="s">
        <v>427</v>
      </c>
      <c r="C27" s="427" t="s">
        <v>142</v>
      </c>
      <c r="D27" s="427"/>
      <c r="E27" s="427"/>
      <c r="F27" s="427" t="s">
        <v>28</v>
      </c>
      <c r="G27" s="427"/>
      <c r="H27" s="264" t="s">
        <v>30</v>
      </c>
      <c r="I27" s="264" t="s">
        <v>31</v>
      </c>
      <c r="J27" s="264" t="s">
        <v>32</v>
      </c>
      <c r="K27" s="264" t="s">
        <v>33</v>
      </c>
      <c r="L27" s="264" t="s">
        <v>34</v>
      </c>
      <c r="M27" s="264" t="s">
        <v>35</v>
      </c>
      <c r="N27" s="264" t="s">
        <v>36</v>
      </c>
      <c r="O27" s="264" t="s">
        <v>37</v>
      </c>
      <c r="P27" s="264" t="s">
        <v>38</v>
      </c>
      <c r="Q27" s="264" t="s">
        <v>39</v>
      </c>
      <c r="R27" s="264" t="s">
        <v>40</v>
      </c>
      <c r="S27" s="264" t="s">
        <v>41</v>
      </c>
      <c r="T27" s="264" t="s">
        <v>42</v>
      </c>
      <c r="U27" s="267" t="s">
        <v>143</v>
      </c>
      <c r="V27" s="104"/>
    </row>
    <row r="28" spans="2:22" s="67" customFormat="1" ht="37.950000000000003" customHeight="1">
      <c r="B28" s="211" t="s">
        <v>44</v>
      </c>
      <c r="C28" s="426" t="s">
        <v>375</v>
      </c>
      <c r="D28" s="426"/>
      <c r="E28" s="426"/>
      <c r="F28" s="429" t="s">
        <v>129</v>
      </c>
      <c r="G28" s="429"/>
      <c r="H28" s="242">
        <v>1</v>
      </c>
      <c r="I28" s="262">
        <v>1</v>
      </c>
      <c r="J28" s="262">
        <v>1</v>
      </c>
      <c r="K28" s="262">
        <v>1</v>
      </c>
      <c r="L28" s="262">
        <v>1</v>
      </c>
      <c r="M28" s="262">
        <v>1</v>
      </c>
      <c r="N28" s="242">
        <v>1</v>
      </c>
      <c r="O28" s="262">
        <v>1</v>
      </c>
      <c r="P28" s="262">
        <v>1</v>
      </c>
      <c r="Q28" s="262">
        <v>1</v>
      </c>
      <c r="R28" s="262">
        <v>1</v>
      </c>
      <c r="S28" s="262">
        <v>1</v>
      </c>
      <c r="T28" s="121">
        <f>SUM(H28:S28)</f>
        <v>12</v>
      </c>
      <c r="U28" s="873">
        <f>+T28/T29</f>
        <v>1</v>
      </c>
      <c r="V28" s="104"/>
    </row>
    <row r="29" spans="2:22" s="67" customFormat="1" ht="36.6" customHeight="1">
      <c r="B29" s="211" t="s">
        <v>45</v>
      </c>
      <c r="C29" s="426" t="s">
        <v>395</v>
      </c>
      <c r="D29" s="426"/>
      <c r="E29" s="426"/>
      <c r="F29" s="429" t="s">
        <v>129</v>
      </c>
      <c r="G29" s="429"/>
      <c r="H29" s="242">
        <v>1</v>
      </c>
      <c r="I29" s="262">
        <v>1</v>
      </c>
      <c r="J29" s="262">
        <v>1</v>
      </c>
      <c r="K29" s="262">
        <v>1</v>
      </c>
      <c r="L29" s="262">
        <v>1</v>
      </c>
      <c r="M29" s="262">
        <v>1</v>
      </c>
      <c r="N29" s="242">
        <v>1</v>
      </c>
      <c r="O29" s="262">
        <v>1</v>
      </c>
      <c r="P29" s="262">
        <v>1</v>
      </c>
      <c r="Q29" s="262">
        <v>1</v>
      </c>
      <c r="R29" s="262">
        <v>1</v>
      </c>
      <c r="S29" s="262">
        <v>1</v>
      </c>
      <c r="T29" s="121">
        <f>SUM(H29:S29)</f>
        <v>12</v>
      </c>
      <c r="U29" s="873"/>
      <c r="V29" s="104"/>
    </row>
    <row r="30" spans="2:22" s="67" customFormat="1" ht="54" customHeight="1">
      <c r="B30" s="266" t="s">
        <v>427</v>
      </c>
      <c r="C30" s="427" t="s">
        <v>142</v>
      </c>
      <c r="D30" s="427"/>
      <c r="E30" s="427"/>
      <c r="F30" s="427" t="s">
        <v>28</v>
      </c>
      <c r="G30" s="427"/>
      <c r="H30" s="264" t="s">
        <v>30</v>
      </c>
      <c r="I30" s="264" t="s">
        <v>31</v>
      </c>
      <c r="J30" s="264" t="s">
        <v>32</v>
      </c>
      <c r="K30" s="264" t="s">
        <v>33</v>
      </c>
      <c r="L30" s="264" t="s">
        <v>34</v>
      </c>
      <c r="M30" s="264" t="s">
        <v>35</v>
      </c>
      <c r="N30" s="264" t="s">
        <v>36</v>
      </c>
      <c r="O30" s="264" t="s">
        <v>37</v>
      </c>
      <c r="P30" s="264" t="s">
        <v>38</v>
      </c>
      <c r="Q30" s="264" t="s">
        <v>39</v>
      </c>
      <c r="R30" s="264" t="s">
        <v>40</v>
      </c>
      <c r="S30" s="264" t="s">
        <v>41</v>
      </c>
      <c r="T30" s="264" t="s">
        <v>42</v>
      </c>
      <c r="U30" s="267" t="s">
        <v>143</v>
      </c>
      <c r="V30" s="104"/>
    </row>
    <row r="31" spans="2:22" s="67" customFormat="1" ht="37.950000000000003" customHeight="1">
      <c r="B31" s="211" t="s">
        <v>44</v>
      </c>
      <c r="C31" s="429" t="s">
        <v>515</v>
      </c>
      <c r="D31" s="429"/>
      <c r="E31" s="429"/>
      <c r="F31" s="429" t="s">
        <v>122</v>
      </c>
      <c r="G31" s="429"/>
      <c r="H31" s="242">
        <v>1</v>
      </c>
      <c r="I31" s="262">
        <v>1</v>
      </c>
      <c r="J31" s="262">
        <v>1</v>
      </c>
      <c r="K31" s="262">
        <v>1</v>
      </c>
      <c r="L31" s="262">
        <v>1</v>
      </c>
      <c r="M31" s="262">
        <v>1</v>
      </c>
      <c r="N31" s="242">
        <v>1</v>
      </c>
      <c r="O31" s="262">
        <v>1</v>
      </c>
      <c r="P31" s="262">
        <v>1</v>
      </c>
      <c r="Q31" s="262">
        <v>1</v>
      </c>
      <c r="R31" s="262">
        <v>1</v>
      </c>
      <c r="S31" s="262">
        <v>1</v>
      </c>
      <c r="T31" s="121">
        <f>SUM(H31:S31)</f>
        <v>12</v>
      </c>
      <c r="U31" s="423">
        <f>+T32/T31</f>
        <v>1</v>
      </c>
      <c r="V31" s="104"/>
    </row>
    <row r="32" spans="2:22" s="67" customFormat="1" ht="45.6" customHeight="1" thickBot="1">
      <c r="B32" s="162" t="s">
        <v>45</v>
      </c>
      <c r="C32" s="425" t="s">
        <v>371</v>
      </c>
      <c r="D32" s="425"/>
      <c r="E32" s="425"/>
      <c r="F32" s="425" t="s">
        <v>122</v>
      </c>
      <c r="G32" s="425"/>
      <c r="H32" s="213">
        <v>1</v>
      </c>
      <c r="I32" s="212">
        <v>1</v>
      </c>
      <c r="J32" s="212">
        <v>1</v>
      </c>
      <c r="K32" s="212">
        <v>1</v>
      </c>
      <c r="L32" s="212">
        <v>1</v>
      </c>
      <c r="M32" s="212">
        <v>1</v>
      </c>
      <c r="N32" s="213">
        <v>1</v>
      </c>
      <c r="O32" s="212">
        <v>1</v>
      </c>
      <c r="P32" s="212">
        <v>1</v>
      </c>
      <c r="Q32" s="212">
        <v>1</v>
      </c>
      <c r="R32" s="212">
        <v>1</v>
      </c>
      <c r="S32" s="212">
        <v>1</v>
      </c>
      <c r="T32" s="239">
        <f>SUM(H32:S32)</f>
        <v>12</v>
      </c>
      <c r="U32" s="424"/>
      <c r="V32" s="104"/>
    </row>
    <row r="33" spans="2:26" s="58" customFormat="1" ht="52.2" customHeight="1" thickBot="1">
      <c r="B33" s="683" t="s">
        <v>145</v>
      </c>
      <c r="C33" s="684"/>
      <c r="D33" s="684"/>
      <c r="E33" s="684"/>
      <c r="F33" s="684"/>
      <c r="G33" s="684"/>
      <c r="H33" s="684"/>
      <c r="I33" s="684"/>
      <c r="J33" s="684"/>
      <c r="K33" s="684"/>
      <c r="L33" s="684"/>
      <c r="M33" s="684"/>
      <c r="N33" s="684"/>
      <c r="O33" s="684"/>
      <c r="P33" s="684"/>
      <c r="Q33" s="684"/>
      <c r="R33" s="684"/>
      <c r="S33" s="684"/>
      <c r="T33" s="684"/>
      <c r="U33" s="684"/>
      <c r="V33" s="405"/>
    </row>
    <row r="34" spans="2:26" s="58" customFormat="1" ht="52.2" customHeight="1" thickBot="1">
      <c r="B34" s="403" t="s">
        <v>424</v>
      </c>
      <c r="C34" s="404"/>
      <c r="D34" s="404"/>
      <c r="E34" s="404"/>
      <c r="F34" s="404"/>
      <c r="G34" s="404"/>
      <c r="H34" s="404"/>
      <c r="I34" s="404"/>
      <c r="J34" s="404"/>
      <c r="K34" s="404"/>
      <c r="L34" s="404"/>
      <c r="M34" s="404"/>
      <c r="N34" s="404"/>
      <c r="O34" s="404"/>
      <c r="P34" s="404"/>
      <c r="Q34" s="404"/>
      <c r="R34" s="404"/>
      <c r="S34" s="404"/>
      <c r="T34" s="404"/>
      <c r="U34" s="404"/>
      <c r="V34" s="405"/>
    </row>
    <row r="35" spans="2:26" s="58" customFormat="1" ht="49.2" customHeight="1" thickBot="1">
      <c r="B35" s="610" t="s">
        <v>144</v>
      </c>
      <c r="C35" s="772" t="s">
        <v>142</v>
      </c>
      <c r="D35" s="773"/>
      <c r="E35" s="773"/>
      <c r="F35" s="170" t="s">
        <v>532</v>
      </c>
      <c r="G35" s="170" t="s">
        <v>266</v>
      </c>
      <c r="H35" s="170" t="s">
        <v>115</v>
      </c>
      <c r="I35" s="241" t="s">
        <v>103</v>
      </c>
      <c r="J35" s="241" t="s">
        <v>104</v>
      </c>
      <c r="K35" s="241" t="s">
        <v>105</v>
      </c>
      <c r="L35" s="241" t="s">
        <v>106</v>
      </c>
      <c r="M35" s="241" t="s">
        <v>107</v>
      </c>
      <c r="N35" s="241" t="s">
        <v>108</v>
      </c>
      <c r="O35" s="241" t="s">
        <v>109</v>
      </c>
      <c r="P35" s="241" t="s">
        <v>110</v>
      </c>
      <c r="Q35" s="241" t="s">
        <v>111</v>
      </c>
      <c r="R35" s="241" t="s">
        <v>112</v>
      </c>
      <c r="S35" s="241" t="s">
        <v>113</v>
      </c>
      <c r="T35" s="241" t="s">
        <v>114</v>
      </c>
      <c r="U35" s="241" t="s">
        <v>42</v>
      </c>
      <c r="V35" s="171" t="s">
        <v>265</v>
      </c>
    </row>
    <row r="36" spans="2:26" s="58" customFormat="1" ht="140.4" customHeight="1">
      <c r="B36" s="611"/>
      <c r="C36" s="910" t="s">
        <v>533</v>
      </c>
      <c r="D36" s="911"/>
      <c r="E36" s="912"/>
      <c r="F36" s="916">
        <v>120</v>
      </c>
      <c r="G36" s="918" t="s">
        <v>122</v>
      </c>
      <c r="H36" s="916">
        <v>20</v>
      </c>
      <c r="I36" s="368">
        <v>1</v>
      </c>
      <c r="J36" s="369">
        <v>1</v>
      </c>
      <c r="K36" s="369">
        <v>1</v>
      </c>
      <c r="L36" s="369">
        <v>1</v>
      </c>
      <c r="M36" s="369">
        <v>1</v>
      </c>
      <c r="N36" s="369">
        <v>1</v>
      </c>
      <c r="O36" s="368">
        <v>1</v>
      </c>
      <c r="P36" s="369">
        <v>1</v>
      </c>
      <c r="Q36" s="369">
        <v>1</v>
      </c>
      <c r="R36" s="369">
        <v>1</v>
      </c>
      <c r="S36" s="369">
        <v>1</v>
      </c>
      <c r="T36" s="369">
        <v>1</v>
      </c>
      <c r="U36" s="208">
        <f>SUM(I36:T36)</f>
        <v>12</v>
      </c>
      <c r="V36" s="782" t="s">
        <v>961</v>
      </c>
    </row>
    <row r="37" spans="2:26" s="58" customFormat="1" ht="140.4" customHeight="1" thickBot="1">
      <c r="B37" s="612"/>
      <c r="C37" s="913"/>
      <c r="D37" s="914"/>
      <c r="E37" s="915"/>
      <c r="F37" s="917"/>
      <c r="G37" s="919"/>
      <c r="H37" s="917"/>
      <c r="I37" s="156">
        <v>487367.4</v>
      </c>
      <c r="J37" s="156">
        <v>487367.4</v>
      </c>
      <c r="K37" s="156">
        <v>487367.4</v>
      </c>
      <c r="L37" s="156">
        <v>487367.4</v>
      </c>
      <c r="M37" s="156">
        <v>487367.4</v>
      </c>
      <c r="N37" s="156">
        <v>487367.4</v>
      </c>
      <c r="O37" s="156">
        <v>487367.4</v>
      </c>
      <c r="P37" s="156">
        <v>487367.4</v>
      </c>
      <c r="Q37" s="156">
        <v>487367.4</v>
      </c>
      <c r="R37" s="156">
        <v>487367.4</v>
      </c>
      <c r="S37" s="156">
        <v>487367.4</v>
      </c>
      <c r="T37" s="156">
        <v>487367.39</v>
      </c>
      <c r="U37" s="263">
        <f t="shared" ref="U37" si="0">SUM(I37:T37)</f>
        <v>5848408.79</v>
      </c>
      <c r="V37" s="726"/>
      <c r="W37" s="252">
        <v>5848408.79</v>
      </c>
      <c r="X37" s="117">
        <f>W37/U36</f>
        <v>487367.39916666667</v>
      </c>
      <c r="Y37" s="253">
        <f>U37-W37</f>
        <v>0</v>
      </c>
      <c r="Z37" s="66"/>
    </row>
    <row r="38" spans="2:26" s="61" customFormat="1" ht="60" customHeight="1">
      <c r="B38" s="85"/>
      <c r="C38" s="85"/>
      <c r="D38" s="85"/>
      <c r="E38" s="85"/>
      <c r="F38" s="85"/>
      <c r="G38" s="85"/>
      <c r="H38" s="85"/>
      <c r="I38" s="85"/>
      <c r="J38" s="85"/>
      <c r="K38" s="85"/>
      <c r="L38" s="85"/>
      <c r="M38" s="85"/>
      <c r="N38" s="85"/>
      <c r="O38" s="85"/>
      <c r="P38" s="85"/>
      <c r="Q38" s="903" t="s">
        <v>116</v>
      </c>
      <c r="R38" s="903"/>
      <c r="S38" s="903"/>
      <c r="T38" s="903"/>
      <c r="U38" s="229">
        <f>U37</f>
        <v>5848408.79</v>
      </c>
      <c r="V38" s="85"/>
      <c r="W38" s="119"/>
    </row>
    <row r="39" spans="2:26" s="58" customFormat="1" ht="18" thickBot="1">
      <c r="B39" s="98"/>
      <c r="C39" s="98"/>
      <c r="D39" s="98"/>
      <c r="E39" s="98"/>
      <c r="F39" s="94"/>
      <c r="G39" s="94"/>
      <c r="H39" s="94"/>
      <c r="I39" s="94"/>
      <c r="J39" s="94"/>
      <c r="K39" s="94"/>
      <c r="L39" s="94"/>
      <c r="M39" s="94"/>
      <c r="N39" s="94"/>
      <c r="O39" s="94"/>
      <c r="P39" s="94"/>
      <c r="Q39" s="94"/>
      <c r="R39" s="94"/>
      <c r="S39" s="94"/>
      <c r="T39" s="94"/>
      <c r="U39" s="94"/>
      <c r="V39" s="56"/>
      <c r="W39" s="69"/>
      <c r="X39" s="69"/>
    </row>
    <row r="40" spans="2:26" s="58" customFormat="1" ht="52.2" customHeight="1" thickBot="1">
      <c r="B40" s="403" t="s">
        <v>145</v>
      </c>
      <c r="C40" s="404"/>
      <c r="D40" s="404"/>
      <c r="E40" s="404"/>
      <c r="F40" s="404"/>
      <c r="G40" s="404"/>
      <c r="H40" s="404"/>
      <c r="I40" s="404"/>
      <c r="J40" s="404"/>
      <c r="K40" s="404"/>
      <c r="L40" s="404"/>
      <c r="M40" s="404"/>
      <c r="N40" s="404"/>
      <c r="O40" s="404"/>
      <c r="P40" s="404"/>
      <c r="Q40" s="404"/>
      <c r="R40" s="404"/>
      <c r="S40" s="404"/>
      <c r="T40" s="404"/>
      <c r="U40" s="404"/>
      <c r="V40" s="405"/>
    </row>
    <row r="41" spans="2:26" s="58" customFormat="1" ht="52.2" customHeight="1" thickBot="1">
      <c r="B41" s="403" t="s">
        <v>998</v>
      </c>
      <c r="C41" s="404"/>
      <c r="D41" s="404"/>
      <c r="E41" s="404"/>
      <c r="F41" s="404"/>
      <c r="G41" s="404"/>
      <c r="H41" s="404"/>
      <c r="I41" s="404"/>
      <c r="J41" s="404"/>
      <c r="K41" s="404"/>
      <c r="L41" s="404"/>
      <c r="M41" s="404"/>
      <c r="N41" s="404"/>
      <c r="O41" s="404"/>
      <c r="P41" s="404"/>
      <c r="Q41" s="404"/>
      <c r="R41" s="404"/>
      <c r="S41" s="404"/>
      <c r="T41" s="404"/>
      <c r="U41" s="404"/>
      <c r="V41" s="405"/>
    </row>
    <row r="42" spans="2:26" s="58" customFormat="1" ht="49.2" customHeight="1" thickBot="1">
      <c r="B42" s="610" t="s">
        <v>144</v>
      </c>
      <c r="C42" s="772" t="s">
        <v>142</v>
      </c>
      <c r="D42" s="773"/>
      <c r="E42" s="773"/>
      <c r="F42" s="170" t="s">
        <v>425</v>
      </c>
      <c r="G42" s="170" t="s">
        <v>266</v>
      </c>
      <c r="H42" s="170" t="s">
        <v>115</v>
      </c>
      <c r="I42" s="241" t="s">
        <v>103</v>
      </c>
      <c r="J42" s="241" t="s">
        <v>104</v>
      </c>
      <c r="K42" s="241" t="s">
        <v>105</v>
      </c>
      <c r="L42" s="241" t="s">
        <v>106</v>
      </c>
      <c r="M42" s="241" t="s">
        <v>107</v>
      </c>
      <c r="N42" s="241" t="s">
        <v>108</v>
      </c>
      <c r="O42" s="241" t="s">
        <v>109</v>
      </c>
      <c r="P42" s="241" t="s">
        <v>110</v>
      </c>
      <c r="Q42" s="241" t="s">
        <v>111</v>
      </c>
      <c r="R42" s="241" t="s">
        <v>112</v>
      </c>
      <c r="S42" s="241" t="s">
        <v>113</v>
      </c>
      <c r="T42" s="241" t="s">
        <v>114</v>
      </c>
      <c r="U42" s="241" t="s">
        <v>42</v>
      </c>
      <c r="V42" s="171" t="s">
        <v>265</v>
      </c>
    </row>
    <row r="43" spans="2:26" s="58" customFormat="1" ht="140.4" customHeight="1">
      <c r="B43" s="611"/>
      <c r="C43" s="910" t="s">
        <v>533</v>
      </c>
      <c r="D43" s="911"/>
      <c r="E43" s="912"/>
      <c r="F43" s="916">
        <v>120</v>
      </c>
      <c r="G43" s="918" t="s">
        <v>122</v>
      </c>
      <c r="H43" s="916">
        <v>20</v>
      </c>
      <c r="I43" s="368">
        <v>1</v>
      </c>
      <c r="J43" s="369">
        <v>1</v>
      </c>
      <c r="K43" s="369">
        <v>1</v>
      </c>
      <c r="L43" s="369">
        <v>1</v>
      </c>
      <c r="M43" s="369">
        <v>1</v>
      </c>
      <c r="N43" s="369">
        <v>1</v>
      </c>
      <c r="O43" s="368">
        <v>1</v>
      </c>
      <c r="P43" s="369">
        <v>1</v>
      </c>
      <c r="Q43" s="369">
        <v>1</v>
      </c>
      <c r="R43" s="369">
        <v>1</v>
      </c>
      <c r="S43" s="369">
        <v>1</v>
      </c>
      <c r="T43" s="369">
        <v>1</v>
      </c>
      <c r="U43" s="372">
        <f>SUM(I43:T43)</f>
        <v>12</v>
      </c>
      <c r="V43" s="782" t="s">
        <v>961</v>
      </c>
    </row>
    <row r="44" spans="2:26" s="58" customFormat="1" ht="140.4" customHeight="1" thickBot="1">
      <c r="B44" s="612"/>
      <c r="C44" s="913"/>
      <c r="D44" s="914"/>
      <c r="E44" s="915"/>
      <c r="F44" s="917"/>
      <c r="G44" s="919"/>
      <c r="H44" s="917"/>
      <c r="I44" s="156">
        <v>638064.5</v>
      </c>
      <c r="J44" s="156">
        <v>638064.5</v>
      </c>
      <c r="K44" s="156">
        <v>638064.5</v>
      </c>
      <c r="L44" s="156">
        <v>638064.5</v>
      </c>
      <c r="M44" s="156">
        <v>638064.5</v>
      </c>
      <c r="N44" s="156">
        <v>638064.5</v>
      </c>
      <c r="O44" s="156">
        <v>638064.5</v>
      </c>
      <c r="P44" s="156">
        <v>638064.5</v>
      </c>
      <c r="Q44" s="156">
        <v>638064.5</v>
      </c>
      <c r="R44" s="156">
        <v>638064.5</v>
      </c>
      <c r="S44" s="156">
        <v>638064.5</v>
      </c>
      <c r="T44" s="156">
        <v>638064.59</v>
      </c>
      <c r="U44" s="373">
        <f t="shared" ref="U44" si="1">SUM(I44:T44)</f>
        <v>7656774.0899999999</v>
      </c>
      <c r="V44" s="726"/>
      <c r="W44" s="252">
        <v>5848408.79</v>
      </c>
      <c r="X44" s="117">
        <f>W44/U43</f>
        <v>487367.39916666667</v>
      </c>
      <c r="Y44" s="253">
        <f>U44-W44</f>
        <v>1808365.2999999998</v>
      </c>
      <c r="Z44" s="66"/>
    </row>
    <row r="45" spans="2:26" s="61" customFormat="1" ht="60" customHeight="1">
      <c r="B45" s="85"/>
      <c r="C45" s="85"/>
      <c r="D45" s="85"/>
      <c r="E45" s="85"/>
      <c r="F45" s="85"/>
      <c r="G45" s="85"/>
      <c r="H45" s="85"/>
      <c r="I45" s="85"/>
      <c r="J45" s="85"/>
      <c r="K45" s="85"/>
      <c r="L45" s="85"/>
      <c r="M45" s="85"/>
      <c r="N45" s="85"/>
      <c r="O45" s="85"/>
      <c r="P45" s="85"/>
      <c r="Q45" s="903" t="s">
        <v>116</v>
      </c>
      <c r="R45" s="903"/>
      <c r="S45" s="903"/>
      <c r="T45" s="903"/>
      <c r="U45" s="207">
        <f>U44</f>
        <v>7656774.0899999999</v>
      </c>
      <c r="V45" s="85"/>
      <c r="W45" s="119"/>
    </row>
    <row r="46" spans="2:26" ht="13.5" customHeight="1"/>
    <row r="47" spans="2:26" ht="10.5" customHeight="1"/>
    <row r="50" ht="11.25" customHeight="1"/>
    <row r="52" ht="9.75" customHeight="1"/>
    <row r="54" ht="16.5" customHeight="1"/>
  </sheetData>
  <mergeCells count="111">
    <mergeCell ref="U22:U23"/>
    <mergeCell ref="C23:E23"/>
    <mergeCell ref="C25:E25"/>
    <mergeCell ref="C24:E24"/>
    <mergeCell ref="C27:E27"/>
    <mergeCell ref="Q45:T45"/>
    <mergeCell ref="B40:V40"/>
    <mergeCell ref="B41:V41"/>
    <mergeCell ref="B42:B44"/>
    <mergeCell ref="C42:E42"/>
    <mergeCell ref="C43:E44"/>
    <mergeCell ref="F43:F44"/>
    <mergeCell ref="G43:G44"/>
    <mergeCell ref="H43:H44"/>
    <mergeCell ref="V43:V44"/>
    <mergeCell ref="U25:U26"/>
    <mergeCell ref="C26:E26"/>
    <mergeCell ref="C31:E31"/>
    <mergeCell ref="U31:U32"/>
    <mergeCell ref="C32:E32"/>
    <mergeCell ref="C28:E28"/>
    <mergeCell ref="U28:U29"/>
    <mergeCell ref="C29:E29"/>
    <mergeCell ref="F30:G30"/>
    <mergeCell ref="C1:T1"/>
    <mergeCell ref="D3:S3"/>
    <mergeCell ref="B5:D5"/>
    <mergeCell ref="B6:D6"/>
    <mergeCell ref="B7:D7"/>
    <mergeCell ref="R5:U5"/>
    <mergeCell ref="E5:Q5"/>
    <mergeCell ref="C2:T2"/>
    <mergeCell ref="E6:H6"/>
    <mergeCell ref="I6:U6"/>
    <mergeCell ref="E7:G7"/>
    <mergeCell ref="H7:K7"/>
    <mergeCell ref="L7:O7"/>
    <mergeCell ref="P7:U7"/>
    <mergeCell ref="B8:U8"/>
    <mergeCell ref="B9:C9"/>
    <mergeCell ref="D9:E9"/>
    <mergeCell ref="F9:G9"/>
    <mergeCell ref="H9:M9"/>
    <mergeCell ref="N9:P9"/>
    <mergeCell ref="Q9:U9"/>
    <mergeCell ref="B15:U15"/>
    <mergeCell ref="C16:D16"/>
    <mergeCell ref="E16:F16"/>
    <mergeCell ref="G16:H16"/>
    <mergeCell ref="I16:K16"/>
    <mergeCell ref="L16:N16"/>
    <mergeCell ref="O16:Q16"/>
    <mergeCell ref="R16:T16"/>
    <mergeCell ref="B10:U10"/>
    <mergeCell ref="B11:U11"/>
    <mergeCell ref="B12:U12"/>
    <mergeCell ref="B13:U13"/>
    <mergeCell ref="B14:D14"/>
    <mergeCell ref="E14:U14"/>
    <mergeCell ref="O17:Q17"/>
    <mergeCell ref="R17:T17"/>
    <mergeCell ref="C18:D18"/>
    <mergeCell ref="E18:F18"/>
    <mergeCell ref="G18:H18"/>
    <mergeCell ref="I18:K18"/>
    <mergeCell ref="L18:N18"/>
    <mergeCell ref="O18:Q18"/>
    <mergeCell ref="C17:D17"/>
    <mergeCell ref="E17:F17"/>
    <mergeCell ref="G17:H17"/>
    <mergeCell ref="I17:K17"/>
    <mergeCell ref="L17:N17"/>
    <mergeCell ref="R18:T18"/>
    <mergeCell ref="L19:N19"/>
    <mergeCell ref="O19:Q19"/>
    <mergeCell ref="R19:T19"/>
    <mergeCell ref="G19:H19"/>
    <mergeCell ref="I19:K19"/>
    <mergeCell ref="C19:D19"/>
    <mergeCell ref="E19:F19"/>
    <mergeCell ref="C20:D20"/>
    <mergeCell ref="E20:F20"/>
    <mergeCell ref="G20:H20"/>
    <mergeCell ref="I20:K20"/>
    <mergeCell ref="L20:N20"/>
    <mergeCell ref="O20:Q20"/>
    <mergeCell ref="R20:T20"/>
    <mergeCell ref="C21:E21"/>
    <mergeCell ref="C22:E22"/>
    <mergeCell ref="Q38:T38"/>
    <mergeCell ref="B34:V34"/>
    <mergeCell ref="C36:E37"/>
    <mergeCell ref="F36:F37"/>
    <mergeCell ref="H36:H37"/>
    <mergeCell ref="V36:V37"/>
    <mergeCell ref="C35:E35"/>
    <mergeCell ref="G36:G37"/>
    <mergeCell ref="B33:V33"/>
    <mergeCell ref="B35:B37"/>
    <mergeCell ref="F31:G31"/>
    <mergeCell ref="F32:G32"/>
    <mergeCell ref="C30:E30"/>
    <mergeCell ref="F21:G21"/>
    <mergeCell ref="F22:G22"/>
    <mergeCell ref="F23:G23"/>
    <mergeCell ref="F24:G24"/>
    <mergeCell ref="F25:G25"/>
    <mergeCell ref="F26:G26"/>
    <mergeCell ref="F27:G27"/>
    <mergeCell ref="F28:G28"/>
    <mergeCell ref="F29:G29"/>
  </mergeCells>
  <printOptions horizontalCentered="1"/>
  <pageMargins left="3.937007874015748E-2" right="3.937007874015748E-2" top="0.31496062992125984" bottom="3.937007874015748E-2" header="0.31496062992125984" footer="0.11811023622047245"/>
  <pageSetup scale="40" fitToHeight="2" orientation="landscape" r:id="rId1"/>
  <headerFooter scaleWithDoc="0">
    <oddFooter>&amp;C&amp;G</oddFooter>
  </headerFooter>
  <rowBreaks count="3" manualBreakCount="3">
    <brk id="20" min="1" max="21" man="1"/>
    <brk id="32" min="1" max="21" man="1"/>
    <brk id="39" min="1" max="21" man="1"/>
  </rowBreaks>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59999389629810485"/>
  </sheetPr>
  <dimension ref="B1:AA56"/>
  <sheetViews>
    <sheetView view="pageBreakPreview" topLeftCell="F10" zoomScale="60" zoomScaleNormal="70" workbookViewId="0">
      <selection activeCell="J38" sqref="J38"/>
    </sheetView>
  </sheetViews>
  <sheetFormatPr baseColWidth="10" defaultColWidth="11.44140625" defaultRowHeight="13.8"/>
  <cols>
    <col min="1" max="1" width="0.5546875" style="50" customWidth="1"/>
    <col min="2" max="2" width="17.5546875" style="75" customWidth="1"/>
    <col min="3" max="3" width="29" style="50" customWidth="1"/>
    <col min="4" max="4" width="20.44140625" style="50" customWidth="1"/>
    <col min="5" max="5" width="16.33203125" style="50" customWidth="1"/>
    <col min="6" max="6" width="26.109375" style="50" customWidth="1"/>
    <col min="7" max="7" width="18.6640625" style="50" customWidth="1"/>
    <col min="8" max="8" width="21.109375" style="50" customWidth="1"/>
    <col min="9" max="20" width="16.109375" style="50" customWidth="1"/>
    <col min="21" max="21" width="23.109375" style="50" customWidth="1"/>
    <col min="22" max="22" width="16.6640625" style="50" customWidth="1"/>
    <col min="23" max="25" width="18.109375" style="50" customWidth="1"/>
    <col min="26" max="26" width="14.44140625" style="50" customWidth="1"/>
    <col min="27" max="16384" width="11.44140625" style="50"/>
  </cols>
  <sheetData>
    <row r="1" spans="2:25" ht="47.4" customHeight="1">
      <c r="B1" s="71"/>
      <c r="C1" s="445" t="s">
        <v>1002</v>
      </c>
      <c r="D1" s="445"/>
      <c r="E1" s="445"/>
      <c r="F1" s="445"/>
      <c r="G1" s="445"/>
      <c r="H1" s="445"/>
      <c r="I1" s="445"/>
      <c r="J1" s="445"/>
      <c r="K1" s="445"/>
      <c r="L1" s="445"/>
      <c r="M1" s="445"/>
      <c r="N1" s="445"/>
      <c r="O1" s="445"/>
      <c r="P1" s="445"/>
      <c r="Q1" s="445"/>
      <c r="R1" s="445"/>
      <c r="S1" s="445"/>
      <c r="T1" s="445"/>
      <c r="U1" s="49"/>
    </row>
    <row r="2" spans="2:25" ht="43.95" customHeight="1" thickBot="1">
      <c r="B2" s="71"/>
      <c r="C2" s="468" t="s">
        <v>1164</v>
      </c>
      <c r="D2" s="468"/>
      <c r="E2" s="468"/>
      <c r="F2" s="468"/>
      <c r="G2" s="468"/>
      <c r="H2" s="468"/>
      <c r="I2" s="468"/>
      <c r="J2" s="468"/>
      <c r="K2" s="468"/>
      <c r="L2" s="468"/>
      <c r="M2" s="468"/>
      <c r="N2" s="468"/>
      <c r="O2" s="468"/>
      <c r="P2" s="468"/>
      <c r="Q2" s="468"/>
      <c r="R2" s="468"/>
      <c r="S2" s="468"/>
      <c r="T2" s="468"/>
      <c r="U2" s="49"/>
    </row>
    <row r="3" spans="2:25" ht="34.200000000000003" customHeight="1" thickBot="1">
      <c r="B3" s="73"/>
      <c r="C3" s="105"/>
      <c r="D3" s="459" t="s">
        <v>133</v>
      </c>
      <c r="E3" s="460"/>
      <c r="F3" s="460"/>
      <c r="G3" s="460"/>
      <c r="H3" s="460"/>
      <c r="I3" s="460"/>
      <c r="J3" s="460"/>
      <c r="K3" s="460"/>
      <c r="L3" s="460"/>
      <c r="M3" s="460"/>
      <c r="N3" s="460"/>
      <c r="O3" s="460"/>
      <c r="P3" s="460"/>
      <c r="Q3" s="460"/>
      <c r="R3" s="460"/>
      <c r="S3" s="461"/>
      <c r="T3" s="105"/>
      <c r="U3" s="53"/>
    </row>
    <row r="4" spans="2:25" ht="27" customHeight="1" thickBot="1">
      <c r="B4" s="73"/>
      <c r="C4" s="105"/>
      <c r="D4" s="144"/>
      <c r="E4" s="144"/>
      <c r="F4" s="144"/>
      <c r="G4" s="144"/>
      <c r="H4" s="144"/>
      <c r="I4" s="144"/>
      <c r="J4" s="144"/>
      <c r="K4" s="144"/>
      <c r="L4" s="144"/>
      <c r="M4" s="144"/>
      <c r="N4" s="144"/>
      <c r="O4" s="144"/>
      <c r="P4" s="144"/>
      <c r="Q4" s="144"/>
      <c r="R4" s="144"/>
      <c r="S4" s="144"/>
      <c r="T4" s="105"/>
      <c r="U4" s="53"/>
    </row>
    <row r="5" spans="2:25" s="85" customFormat="1" ht="34.950000000000003" customHeight="1">
      <c r="B5" s="685" t="s">
        <v>134</v>
      </c>
      <c r="C5" s="686"/>
      <c r="D5" s="686"/>
      <c r="E5" s="766" t="s">
        <v>900</v>
      </c>
      <c r="F5" s="767"/>
      <c r="G5" s="767"/>
      <c r="H5" s="767"/>
      <c r="I5" s="767"/>
      <c r="J5" s="767"/>
      <c r="K5" s="767"/>
      <c r="L5" s="767"/>
      <c r="M5" s="767"/>
      <c r="N5" s="767"/>
      <c r="O5" s="767"/>
      <c r="P5" s="767"/>
      <c r="Q5" s="804"/>
      <c r="R5" s="907" t="s">
        <v>1001</v>
      </c>
      <c r="S5" s="907"/>
      <c r="T5" s="907"/>
      <c r="U5" s="908"/>
    </row>
    <row r="6" spans="2:25" s="85" customFormat="1" ht="34.950000000000003" customHeight="1">
      <c r="B6" s="687" t="s">
        <v>135</v>
      </c>
      <c r="C6" s="688"/>
      <c r="D6" s="688"/>
      <c r="E6" s="805" t="s">
        <v>259</v>
      </c>
      <c r="F6" s="806"/>
      <c r="G6" s="806"/>
      <c r="H6" s="807"/>
      <c r="I6" s="649" t="s">
        <v>538</v>
      </c>
      <c r="J6" s="650"/>
      <c r="K6" s="650"/>
      <c r="L6" s="650"/>
      <c r="M6" s="650"/>
      <c r="N6" s="650"/>
      <c r="O6" s="650"/>
      <c r="P6" s="650"/>
      <c r="Q6" s="650"/>
      <c r="R6" s="650"/>
      <c r="S6" s="650"/>
      <c r="T6" s="650"/>
      <c r="U6" s="651"/>
    </row>
    <row r="7" spans="2:25" s="56" customFormat="1" ht="34.950000000000003" customHeight="1" thickBot="1">
      <c r="B7" s="483" t="s">
        <v>962</v>
      </c>
      <c r="C7" s="484"/>
      <c r="D7" s="484"/>
      <c r="E7" s="489">
        <f>U40</f>
        <v>205644.50000000006</v>
      </c>
      <c r="F7" s="490"/>
      <c r="G7" s="491"/>
      <c r="H7" s="488" t="s">
        <v>991</v>
      </c>
      <c r="I7" s="488"/>
      <c r="J7" s="488"/>
      <c r="K7" s="488"/>
      <c r="L7" s="489">
        <v>230322.84</v>
      </c>
      <c r="M7" s="490"/>
      <c r="N7" s="490"/>
      <c r="O7" s="490"/>
      <c r="P7" s="486"/>
      <c r="Q7" s="486"/>
      <c r="R7" s="486"/>
      <c r="S7" s="486"/>
      <c r="T7" s="486"/>
      <c r="U7" s="487"/>
      <c r="W7" s="85"/>
      <c r="X7" s="122"/>
      <c r="Y7" s="85"/>
    </row>
    <row r="8" spans="2:25" s="61" customFormat="1" ht="28.95" customHeight="1" thickBot="1">
      <c r="B8" s="761" t="s">
        <v>137</v>
      </c>
      <c r="C8" s="762"/>
      <c r="D8" s="762"/>
      <c r="E8" s="762"/>
      <c r="F8" s="762"/>
      <c r="G8" s="762"/>
      <c r="H8" s="762"/>
      <c r="I8" s="762"/>
      <c r="J8" s="762"/>
      <c r="K8" s="762"/>
      <c r="L8" s="762"/>
      <c r="M8" s="762"/>
      <c r="N8" s="762"/>
      <c r="O8" s="762"/>
      <c r="P8" s="762"/>
      <c r="Q8" s="762"/>
      <c r="R8" s="762"/>
      <c r="S8" s="762"/>
      <c r="T8" s="762"/>
      <c r="U8" s="763"/>
      <c r="V8" s="85"/>
    </row>
    <row r="9" spans="2:25" s="61" customFormat="1" ht="28.2" customHeight="1" thickBot="1">
      <c r="B9" s="738" t="s">
        <v>138</v>
      </c>
      <c r="C9" s="739"/>
      <c r="D9" s="740" t="s">
        <v>130</v>
      </c>
      <c r="E9" s="740"/>
      <c r="F9" s="739" t="s">
        <v>139</v>
      </c>
      <c r="G9" s="739"/>
      <c r="H9" s="740" t="s">
        <v>164</v>
      </c>
      <c r="I9" s="740"/>
      <c r="J9" s="740"/>
      <c r="K9" s="740"/>
      <c r="L9" s="740"/>
      <c r="M9" s="740"/>
      <c r="N9" s="739" t="s">
        <v>140</v>
      </c>
      <c r="O9" s="739"/>
      <c r="P9" s="739"/>
      <c r="Q9" s="740" t="s">
        <v>332</v>
      </c>
      <c r="R9" s="740"/>
      <c r="S9" s="740"/>
      <c r="T9" s="740"/>
      <c r="U9" s="741"/>
      <c r="V9" s="85"/>
    </row>
    <row r="10" spans="2:25" s="58" customFormat="1" ht="28.95" customHeight="1" thickBot="1">
      <c r="B10" s="956" t="s">
        <v>141</v>
      </c>
      <c r="C10" s="957"/>
      <c r="D10" s="957"/>
      <c r="E10" s="957"/>
      <c r="F10" s="957"/>
      <c r="G10" s="957"/>
      <c r="H10" s="957"/>
      <c r="I10" s="957"/>
      <c r="J10" s="957"/>
      <c r="K10" s="957"/>
      <c r="L10" s="957"/>
      <c r="M10" s="957"/>
      <c r="N10" s="957"/>
      <c r="O10" s="957"/>
      <c r="P10" s="957"/>
      <c r="Q10" s="957"/>
      <c r="R10" s="957"/>
      <c r="S10" s="957"/>
      <c r="T10" s="957"/>
      <c r="U10" s="958"/>
      <c r="V10" s="56"/>
    </row>
    <row r="11" spans="2:25" s="58" customFormat="1" ht="69" customHeight="1" thickBot="1">
      <c r="B11" s="662" t="s">
        <v>892</v>
      </c>
      <c r="C11" s="663"/>
      <c r="D11" s="663"/>
      <c r="E11" s="663"/>
      <c r="F11" s="663"/>
      <c r="G11" s="663"/>
      <c r="H11" s="663"/>
      <c r="I11" s="663"/>
      <c r="J11" s="663"/>
      <c r="K11" s="663"/>
      <c r="L11" s="663"/>
      <c r="M11" s="663"/>
      <c r="N11" s="663"/>
      <c r="O11" s="663"/>
      <c r="P11" s="663"/>
      <c r="Q11" s="663"/>
      <c r="R11" s="663"/>
      <c r="S11" s="663"/>
      <c r="T11" s="663"/>
      <c r="U11" s="664"/>
      <c r="V11" s="56"/>
    </row>
    <row r="12" spans="2:25" s="58" customFormat="1" ht="28.95"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row>
    <row r="13" spans="2:25" s="58" customFormat="1" ht="45.6" customHeight="1" thickBot="1">
      <c r="B13" s="665" t="s">
        <v>902</v>
      </c>
      <c r="C13" s="666"/>
      <c r="D13" s="666"/>
      <c r="E13" s="666"/>
      <c r="F13" s="666"/>
      <c r="G13" s="666"/>
      <c r="H13" s="666"/>
      <c r="I13" s="666"/>
      <c r="J13" s="666"/>
      <c r="K13" s="666"/>
      <c r="L13" s="666"/>
      <c r="M13" s="666"/>
      <c r="N13" s="666"/>
      <c r="O13" s="666"/>
      <c r="P13" s="666"/>
      <c r="Q13" s="666"/>
      <c r="R13" s="666"/>
      <c r="S13" s="666"/>
      <c r="T13" s="666"/>
      <c r="U13" s="667"/>
      <c r="V13" s="56"/>
    </row>
    <row r="14" spans="2:25" s="58" customFormat="1" ht="33" customHeight="1" thickBot="1">
      <c r="B14" s="949" t="s">
        <v>901</v>
      </c>
      <c r="C14" s="950"/>
      <c r="D14" s="951"/>
      <c r="E14" s="952" t="s">
        <v>894</v>
      </c>
      <c r="F14" s="953"/>
      <c r="G14" s="953"/>
      <c r="H14" s="953"/>
      <c r="I14" s="953"/>
      <c r="J14" s="953"/>
      <c r="K14" s="953"/>
      <c r="L14" s="953"/>
      <c r="M14" s="953"/>
      <c r="N14" s="953"/>
      <c r="O14" s="953"/>
      <c r="P14" s="953"/>
      <c r="Q14" s="953"/>
      <c r="R14" s="953"/>
      <c r="S14" s="953"/>
      <c r="T14" s="953"/>
      <c r="U14" s="954"/>
      <c r="V14" s="56"/>
    </row>
    <row r="15" spans="2:25" s="58" customFormat="1" ht="32.4" customHeight="1" thickBot="1">
      <c r="B15" s="471" t="s">
        <v>100</v>
      </c>
      <c r="C15" s="472"/>
      <c r="D15" s="472"/>
      <c r="E15" s="472"/>
      <c r="F15" s="472"/>
      <c r="G15" s="472"/>
      <c r="H15" s="472"/>
      <c r="I15" s="472"/>
      <c r="J15" s="472"/>
      <c r="K15" s="472"/>
      <c r="L15" s="472"/>
      <c r="M15" s="472"/>
      <c r="N15" s="472"/>
      <c r="O15" s="472"/>
      <c r="P15" s="472"/>
      <c r="Q15" s="472"/>
      <c r="R15" s="472"/>
      <c r="S15" s="472"/>
      <c r="T15" s="472"/>
      <c r="U15" s="473"/>
      <c r="V15" s="56"/>
    </row>
    <row r="16" spans="2:25" s="58" customFormat="1" ht="43.2"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56"/>
    </row>
    <row r="17" spans="2:22" s="58" customFormat="1" ht="46.2" customHeight="1">
      <c r="B17" s="454" t="s">
        <v>89</v>
      </c>
      <c r="C17" s="436" t="s">
        <v>903</v>
      </c>
      <c r="D17" s="436"/>
      <c r="E17" s="436" t="s">
        <v>471</v>
      </c>
      <c r="F17" s="436"/>
      <c r="G17" s="436" t="s">
        <v>95</v>
      </c>
      <c r="H17" s="436"/>
      <c r="I17" s="436" t="s">
        <v>905</v>
      </c>
      <c r="J17" s="436"/>
      <c r="K17" s="436"/>
      <c r="L17" s="455" t="s">
        <v>158</v>
      </c>
      <c r="M17" s="464"/>
      <c r="N17" s="456"/>
      <c r="O17" s="436" t="s">
        <v>94</v>
      </c>
      <c r="P17" s="436"/>
      <c r="Q17" s="436"/>
      <c r="R17" s="436" t="s">
        <v>599</v>
      </c>
      <c r="S17" s="436"/>
      <c r="T17" s="436"/>
      <c r="U17" s="462">
        <f>U24</f>
        <v>1</v>
      </c>
      <c r="V17" s="56"/>
    </row>
    <row r="18" spans="2:22" s="58" customFormat="1" ht="50.4" customHeight="1">
      <c r="B18" s="454"/>
      <c r="C18" s="436"/>
      <c r="D18" s="436"/>
      <c r="E18" s="436"/>
      <c r="F18" s="436"/>
      <c r="G18" s="436"/>
      <c r="H18" s="436"/>
      <c r="I18" s="436"/>
      <c r="J18" s="436"/>
      <c r="K18" s="436"/>
      <c r="L18" s="457"/>
      <c r="M18" s="465"/>
      <c r="N18" s="458"/>
      <c r="O18" s="436"/>
      <c r="P18" s="436"/>
      <c r="Q18" s="436"/>
      <c r="R18" s="436"/>
      <c r="S18" s="436"/>
      <c r="T18" s="436"/>
      <c r="U18" s="463"/>
      <c r="V18" s="56"/>
    </row>
    <row r="19" spans="2:22" s="58" customFormat="1" ht="46.2" customHeight="1">
      <c r="B19" s="454" t="s">
        <v>433</v>
      </c>
      <c r="C19" s="436" t="s">
        <v>470</v>
      </c>
      <c r="D19" s="436"/>
      <c r="E19" s="436" t="s">
        <v>333</v>
      </c>
      <c r="F19" s="436"/>
      <c r="G19" s="436" t="s">
        <v>96</v>
      </c>
      <c r="H19" s="436"/>
      <c r="I19" s="436" t="s">
        <v>906</v>
      </c>
      <c r="J19" s="436"/>
      <c r="K19" s="436"/>
      <c r="L19" s="455" t="s">
        <v>158</v>
      </c>
      <c r="M19" s="464"/>
      <c r="N19" s="456"/>
      <c r="O19" s="455" t="s">
        <v>94</v>
      </c>
      <c r="P19" s="464"/>
      <c r="Q19" s="456"/>
      <c r="R19" s="436" t="s">
        <v>219</v>
      </c>
      <c r="S19" s="436"/>
      <c r="T19" s="436"/>
      <c r="U19" s="462">
        <v>1</v>
      </c>
      <c r="V19" s="56"/>
    </row>
    <row r="20" spans="2:22" s="58" customFormat="1" ht="46.95" customHeight="1">
      <c r="B20" s="454"/>
      <c r="C20" s="436"/>
      <c r="D20" s="436"/>
      <c r="E20" s="436"/>
      <c r="F20" s="436"/>
      <c r="G20" s="436"/>
      <c r="H20" s="436"/>
      <c r="I20" s="436"/>
      <c r="J20" s="436"/>
      <c r="K20" s="436"/>
      <c r="L20" s="457"/>
      <c r="M20" s="465"/>
      <c r="N20" s="458"/>
      <c r="O20" s="457"/>
      <c r="P20" s="465"/>
      <c r="Q20" s="458"/>
      <c r="R20" s="436"/>
      <c r="S20" s="436"/>
      <c r="T20" s="436"/>
      <c r="U20" s="463"/>
      <c r="V20" s="56"/>
    </row>
    <row r="21" spans="2:22" s="58" customFormat="1" ht="95.4" customHeight="1">
      <c r="B21" s="160" t="s">
        <v>278</v>
      </c>
      <c r="C21" s="434" t="s">
        <v>469</v>
      </c>
      <c r="D21" s="435"/>
      <c r="E21" s="434" t="s">
        <v>334</v>
      </c>
      <c r="F21" s="435"/>
      <c r="G21" s="436" t="s">
        <v>96</v>
      </c>
      <c r="H21" s="436"/>
      <c r="I21" s="434" t="s">
        <v>598</v>
      </c>
      <c r="J21" s="440" t="s">
        <v>598</v>
      </c>
      <c r="K21" s="435" t="s">
        <v>598</v>
      </c>
      <c r="L21" s="434" t="s">
        <v>158</v>
      </c>
      <c r="M21" s="440"/>
      <c r="N21" s="435"/>
      <c r="O21" s="434" t="s">
        <v>94</v>
      </c>
      <c r="P21" s="440"/>
      <c r="Q21" s="435"/>
      <c r="R21" s="434" t="s">
        <v>600</v>
      </c>
      <c r="S21" s="440" t="s">
        <v>600</v>
      </c>
      <c r="T21" s="435" t="s">
        <v>600</v>
      </c>
      <c r="U21" s="168">
        <v>1</v>
      </c>
      <c r="V21" s="56"/>
    </row>
    <row r="22" spans="2:22" s="58" customFormat="1" ht="106.95" customHeight="1" thickBot="1">
      <c r="B22" s="240" t="s">
        <v>144</v>
      </c>
      <c r="C22" s="955" t="s">
        <v>904</v>
      </c>
      <c r="D22" s="955"/>
      <c r="E22" s="955" t="s">
        <v>335</v>
      </c>
      <c r="F22" s="955" t="s">
        <v>335</v>
      </c>
      <c r="G22" s="955" t="s">
        <v>97</v>
      </c>
      <c r="H22" s="955"/>
      <c r="I22" s="955" t="s">
        <v>907</v>
      </c>
      <c r="J22" s="955" t="s">
        <v>907</v>
      </c>
      <c r="K22" s="955" t="s">
        <v>907</v>
      </c>
      <c r="L22" s="455" t="s">
        <v>157</v>
      </c>
      <c r="M22" s="464"/>
      <c r="N22" s="456"/>
      <c r="O22" s="455" t="s">
        <v>94</v>
      </c>
      <c r="P22" s="464"/>
      <c r="Q22" s="456"/>
      <c r="R22" s="455" t="s">
        <v>219</v>
      </c>
      <c r="S22" s="464" t="s">
        <v>219</v>
      </c>
      <c r="T22" s="456" t="s">
        <v>219</v>
      </c>
      <c r="U22" s="243">
        <f>U33</f>
        <v>1</v>
      </c>
      <c r="V22" s="56"/>
    </row>
    <row r="23" spans="2:22" s="67" customFormat="1" ht="45" customHeight="1">
      <c r="B23" s="265" t="s">
        <v>427</v>
      </c>
      <c r="C23" s="432" t="s">
        <v>142</v>
      </c>
      <c r="D23" s="432"/>
      <c r="E23" s="432"/>
      <c r="F23" s="598" t="s">
        <v>28</v>
      </c>
      <c r="G23" s="599"/>
      <c r="H23" s="194" t="s">
        <v>30</v>
      </c>
      <c r="I23" s="194" t="s">
        <v>31</v>
      </c>
      <c r="J23" s="194" t="s">
        <v>32</v>
      </c>
      <c r="K23" s="194" t="s">
        <v>33</v>
      </c>
      <c r="L23" s="194" t="s">
        <v>34</v>
      </c>
      <c r="M23" s="194" t="s">
        <v>35</v>
      </c>
      <c r="N23" s="194" t="s">
        <v>36</v>
      </c>
      <c r="O23" s="194" t="s">
        <v>37</v>
      </c>
      <c r="P23" s="194" t="s">
        <v>38</v>
      </c>
      <c r="Q23" s="194" t="s">
        <v>39</v>
      </c>
      <c r="R23" s="194" t="s">
        <v>40</v>
      </c>
      <c r="S23" s="194" t="s">
        <v>41</v>
      </c>
      <c r="T23" s="194" t="s">
        <v>42</v>
      </c>
      <c r="U23" s="196" t="s">
        <v>143</v>
      </c>
      <c r="V23" s="104"/>
    </row>
    <row r="24" spans="2:22" s="104" customFormat="1" ht="31.2" customHeight="1">
      <c r="B24" s="211" t="s">
        <v>44</v>
      </c>
      <c r="C24" s="426" t="s">
        <v>397</v>
      </c>
      <c r="D24" s="426"/>
      <c r="E24" s="426"/>
      <c r="F24" s="600" t="s">
        <v>398</v>
      </c>
      <c r="G24" s="601"/>
      <c r="H24" s="121">
        <v>1</v>
      </c>
      <c r="I24" s="121">
        <v>1</v>
      </c>
      <c r="J24" s="121">
        <v>1</v>
      </c>
      <c r="K24" s="121">
        <v>1</v>
      </c>
      <c r="L24" s="121">
        <v>1</v>
      </c>
      <c r="M24" s="121">
        <v>1</v>
      </c>
      <c r="N24" s="121">
        <v>1</v>
      </c>
      <c r="O24" s="121">
        <v>1</v>
      </c>
      <c r="P24" s="121">
        <v>1</v>
      </c>
      <c r="Q24" s="121">
        <v>1</v>
      </c>
      <c r="R24" s="121">
        <v>1</v>
      </c>
      <c r="S24" s="121">
        <v>1</v>
      </c>
      <c r="T24" s="121">
        <f>SUM(H24:S24)</f>
        <v>12</v>
      </c>
      <c r="U24" s="423">
        <f>+T25/T24</f>
        <v>1</v>
      </c>
    </row>
    <row r="25" spans="2:22" s="104" customFormat="1" ht="44.4" customHeight="1">
      <c r="B25" s="211" t="s">
        <v>45</v>
      </c>
      <c r="C25" s="429" t="s">
        <v>908</v>
      </c>
      <c r="D25" s="429"/>
      <c r="E25" s="429"/>
      <c r="F25" s="600" t="s">
        <v>398</v>
      </c>
      <c r="G25" s="601"/>
      <c r="H25" s="121">
        <v>1</v>
      </c>
      <c r="I25" s="121">
        <v>1</v>
      </c>
      <c r="J25" s="121">
        <v>1</v>
      </c>
      <c r="K25" s="121">
        <v>1</v>
      </c>
      <c r="L25" s="121">
        <v>1</v>
      </c>
      <c r="M25" s="121">
        <v>1</v>
      </c>
      <c r="N25" s="121">
        <v>1</v>
      </c>
      <c r="O25" s="121">
        <v>1</v>
      </c>
      <c r="P25" s="121">
        <v>1</v>
      </c>
      <c r="Q25" s="121">
        <v>1</v>
      </c>
      <c r="R25" s="121">
        <v>1</v>
      </c>
      <c r="S25" s="121">
        <v>1</v>
      </c>
      <c r="T25" s="121">
        <f>SUM(H25:S25)</f>
        <v>12</v>
      </c>
      <c r="U25" s="423"/>
    </row>
    <row r="26" spans="2:22" s="67" customFormat="1" ht="45" customHeight="1">
      <c r="B26" s="266" t="s">
        <v>427</v>
      </c>
      <c r="C26" s="427" t="s">
        <v>142</v>
      </c>
      <c r="D26" s="427"/>
      <c r="E26" s="427"/>
      <c r="F26" s="947" t="s">
        <v>28</v>
      </c>
      <c r="G26" s="948"/>
      <c r="H26" s="264" t="s">
        <v>30</v>
      </c>
      <c r="I26" s="264" t="s">
        <v>31</v>
      </c>
      <c r="J26" s="264" t="s">
        <v>32</v>
      </c>
      <c r="K26" s="264" t="s">
        <v>33</v>
      </c>
      <c r="L26" s="264" t="s">
        <v>34</v>
      </c>
      <c r="M26" s="264" t="s">
        <v>35</v>
      </c>
      <c r="N26" s="264" t="s">
        <v>36</v>
      </c>
      <c r="O26" s="264" t="s">
        <v>37</v>
      </c>
      <c r="P26" s="264" t="s">
        <v>38</v>
      </c>
      <c r="Q26" s="264" t="s">
        <v>39</v>
      </c>
      <c r="R26" s="264" t="s">
        <v>40</v>
      </c>
      <c r="S26" s="264" t="s">
        <v>41</v>
      </c>
      <c r="T26" s="264" t="s">
        <v>42</v>
      </c>
      <c r="U26" s="267" t="s">
        <v>143</v>
      </c>
      <c r="V26" s="104"/>
    </row>
    <row r="27" spans="2:22" s="104" customFormat="1" ht="31.2" customHeight="1">
      <c r="B27" s="211" t="s">
        <v>44</v>
      </c>
      <c r="C27" s="426" t="s">
        <v>296</v>
      </c>
      <c r="D27" s="426"/>
      <c r="E27" s="426"/>
      <c r="F27" s="600" t="s">
        <v>230</v>
      </c>
      <c r="G27" s="601"/>
      <c r="H27" s="121">
        <v>1</v>
      </c>
      <c r="I27" s="121">
        <v>1</v>
      </c>
      <c r="J27" s="121">
        <v>1</v>
      </c>
      <c r="K27" s="121">
        <v>1</v>
      </c>
      <c r="L27" s="121">
        <v>1</v>
      </c>
      <c r="M27" s="121">
        <v>1</v>
      </c>
      <c r="N27" s="121">
        <v>1</v>
      </c>
      <c r="O27" s="121">
        <v>1</v>
      </c>
      <c r="P27" s="121">
        <v>1</v>
      </c>
      <c r="Q27" s="121">
        <v>1</v>
      </c>
      <c r="R27" s="121">
        <v>1</v>
      </c>
      <c r="S27" s="121">
        <v>1</v>
      </c>
      <c r="T27" s="121">
        <f>SUM(H27:S27)</f>
        <v>12</v>
      </c>
      <c r="U27" s="423">
        <f>+T28/T27</f>
        <v>1</v>
      </c>
    </row>
    <row r="28" spans="2:22" s="104" customFormat="1" ht="31.2" customHeight="1">
      <c r="B28" s="211" t="s">
        <v>45</v>
      </c>
      <c r="C28" s="426" t="s">
        <v>297</v>
      </c>
      <c r="D28" s="426"/>
      <c r="E28" s="426"/>
      <c r="F28" s="600" t="s">
        <v>230</v>
      </c>
      <c r="G28" s="601"/>
      <c r="H28" s="121">
        <v>1</v>
      </c>
      <c r="I28" s="121">
        <v>1</v>
      </c>
      <c r="J28" s="121">
        <v>1</v>
      </c>
      <c r="K28" s="121">
        <v>1</v>
      </c>
      <c r="L28" s="121">
        <v>1</v>
      </c>
      <c r="M28" s="121">
        <v>1</v>
      </c>
      <c r="N28" s="121">
        <v>1</v>
      </c>
      <c r="O28" s="121">
        <v>1</v>
      </c>
      <c r="P28" s="121">
        <v>1</v>
      </c>
      <c r="Q28" s="121">
        <v>1</v>
      </c>
      <c r="R28" s="121">
        <v>1</v>
      </c>
      <c r="S28" s="121">
        <v>1</v>
      </c>
      <c r="T28" s="121">
        <f>SUM(H28:S28)</f>
        <v>12</v>
      </c>
      <c r="U28" s="423"/>
    </row>
    <row r="29" spans="2:22" s="67" customFormat="1" ht="45" customHeight="1">
      <c r="B29" s="266" t="s">
        <v>427</v>
      </c>
      <c r="C29" s="427" t="s">
        <v>142</v>
      </c>
      <c r="D29" s="427"/>
      <c r="E29" s="427"/>
      <c r="F29" s="947" t="s">
        <v>28</v>
      </c>
      <c r="G29" s="948"/>
      <c r="H29" s="264" t="s">
        <v>30</v>
      </c>
      <c r="I29" s="264" t="s">
        <v>31</v>
      </c>
      <c r="J29" s="264" t="s">
        <v>32</v>
      </c>
      <c r="K29" s="264" t="s">
        <v>33</v>
      </c>
      <c r="L29" s="264" t="s">
        <v>34</v>
      </c>
      <c r="M29" s="264" t="s">
        <v>35</v>
      </c>
      <c r="N29" s="264" t="s">
        <v>36</v>
      </c>
      <c r="O29" s="264" t="s">
        <v>37</v>
      </c>
      <c r="P29" s="264" t="s">
        <v>38</v>
      </c>
      <c r="Q29" s="264" t="s">
        <v>39</v>
      </c>
      <c r="R29" s="264" t="s">
        <v>40</v>
      </c>
      <c r="S29" s="264" t="s">
        <v>41</v>
      </c>
      <c r="T29" s="264" t="s">
        <v>42</v>
      </c>
      <c r="U29" s="267" t="s">
        <v>143</v>
      </c>
      <c r="V29" s="104"/>
    </row>
    <row r="30" spans="2:22" s="104" customFormat="1" ht="31.2" customHeight="1">
      <c r="B30" s="211" t="s">
        <v>44</v>
      </c>
      <c r="C30" s="426" t="s">
        <v>909</v>
      </c>
      <c r="D30" s="426"/>
      <c r="E30" s="426"/>
      <c r="F30" s="600" t="s">
        <v>275</v>
      </c>
      <c r="G30" s="601"/>
      <c r="H30" s="121">
        <v>1</v>
      </c>
      <c r="I30" s="121">
        <v>1</v>
      </c>
      <c r="J30" s="121">
        <v>1</v>
      </c>
      <c r="K30" s="121">
        <v>1</v>
      </c>
      <c r="L30" s="121">
        <v>1</v>
      </c>
      <c r="M30" s="121">
        <v>1</v>
      </c>
      <c r="N30" s="121">
        <v>1</v>
      </c>
      <c r="O30" s="121">
        <v>1</v>
      </c>
      <c r="P30" s="121">
        <v>1</v>
      </c>
      <c r="Q30" s="121">
        <v>1</v>
      </c>
      <c r="R30" s="121">
        <v>1</v>
      </c>
      <c r="S30" s="121">
        <v>1</v>
      </c>
      <c r="T30" s="121">
        <f>SUM(H30:S30)</f>
        <v>12</v>
      </c>
      <c r="U30" s="873">
        <f>+T30/T31</f>
        <v>1</v>
      </c>
    </row>
    <row r="31" spans="2:22" s="104" customFormat="1" ht="42" customHeight="1">
      <c r="B31" s="211" t="s">
        <v>45</v>
      </c>
      <c r="C31" s="429" t="s">
        <v>910</v>
      </c>
      <c r="D31" s="429"/>
      <c r="E31" s="429"/>
      <c r="F31" s="600" t="s">
        <v>275</v>
      </c>
      <c r="G31" s="601"/>
      <c r="H31" s="121">
        <v>1</v>
      </c>
      <c r="I31" s="121">
        <v>1</v>
      </c>
      <c r="J31" s="121">
        <v>1</v>
      </c>
      <c r="K31" s="121">
        <v>1</v>
      </c>
      <c r="L31" s="121">
        <v>1</v>
      </c>
      <c r="M31" s="121">
        <v>1</v>
      </c>
      <c r="N31" s="121">
        <v>1</v>
      </c>
      <c r="O31" s="121">
        <v>1</v>
      </c>
      <c r="P31" s="121">
        <v>1</v>
      </c>
      <c r="Q31" s="121">
        <v>1</v>
      </c>
      <c r="R31" s="121">
        <v>1</v>
      </c>
      <c r="S31" s="121">
        <v>1</v>
      </c>
      <c r="T31" s="121">
        <f>SUM(H31:S31)</f>
        <v>12</v>
      </c>
      <c r="U31" s="873"/>
    </row>
    <row r="32" spans="2:22" s="67" customFormat="1" ht="45" customHeight="1">
      <c r="B32" s="266" t="s">
        <v>427</v>
      </c>
      <c r="C32" s="427" t="s">
        <v>142</v>
      </c>
      <c r="D32" s="427"/>
      <c r="E32" s="427"/>
      <c r="F32" s="947" t="s">
        <v>28</v>
      </c>
      <c r="G32" s="948"/>
      <c r="H32" s="264" t="s">
        <v>30</v>
      </c>
      <c r="I32" s="264" t="s">
        <v>31</v>
      </c>
      <c r="J32" s="264" t="s">
        <v>32</v>
      </c>
      <c r="K32" s="264" t="s">
        <v>33</v>
      </c>
      <c r="L32" s="264" t="s">
        <v>34</v>
      </c>
      <c r="M32" s="264" t="s">
        <v>35</v>
      </c>
      <c r="N32" s="264" t="s">
        <v>36</v>
      </c>
      <c r="O32" s="264" t="s">
        <v>37</v>
      </c>
      <c r="P32" s="264" t="s">
        <v>38</v>
      </c>
      <c r="Q32" s="264" t="s">
        <v>39</v>
      </c>
      <c r="R32" s="264" t="s">
        <v>40</v>
      </c>
      <c r="S32" s="264" t="s">
        <v>41</v>
      </c>
      <c r="T32" s="264" t="s">
        <v>42</v>
      </c>
      <c r="U32" s="267" t="s">
        <v>143</v>
      </c>
      <c r="V32" s="104"/>
    </row>
    <row r="33" spans="2:27" s="104" customFormat="1" ht="31.2" customHeight="1">
      <c r="B33" s="211" t="s">
        <v>44</v>
      </c>
      <c r="C33" s="426" t="s">
        <v>220</v>
      </c>
      <c r="D33" s="426"/>
      <c r="E33" s="426"/>
      <c r="F33" s="600" t="s">
        <v>230</v>
      </c>
      <c r="G33" s="601"/>
      <c r="H33" s="121">
        <v>1</v>
      </c>
      <c r="I33" s="121">
        <v>1</v>
      </c>
      <c r="J33" s="121">
        <v>1</v>
      </c>
      <c r="K33" s="121">
        <v>1</v>
      </c>
      <c r="L33" s="121">
        <v>1</v>
      </c>
      <c r="M33" s="121">
        <v>1</v>
      </c>
      <c r="N33" s="121">
        <v>1</v>
      </c>
      <c r="O33" s="121">
        <v>1</v>
      </c>
      <c r="P33" s="121">
        <v>1</v>
      </c>
      <c r="Q33" s="121">
        <v>1</v>
      </c>
      <c r="R33" s="121">
        <v>1</v>
      </c>
      <c r="S33" s="121">
        <v>1</v>
      </c>
      <c r="T33" s="121">
        <f>SUM(H33:S33)</f>
        <v>12</v>
      </c>
      <c r="U33" s="423">
        <f>+T34/T33</f>
        <v>1</v>
      </c>
    </row>
    <row r="34" spans="2:27" s="104" customFormat="1" ht="31.2" customHeight="1" thickBot="1">
      <c r="B34" s="162" t="s">
        <v>45</v>
      </c>
      <c r="C34" s="431" t="s">
        <v>221</v>
      </c>
      <c r="D34" s="431"/>
      <c r="E34" s="431"/>
      <c r="F34" s="602" t="s">
        <v>230</v>
      </c>
      <c r="G34" s="603"/>
      <c r="H34" s="239">
        <v>1</v>
      </c>
      <c r="I34" s="239">
        <v>1</v>
      </c>
      <c r="J34" s="239">
        <v>1</v>
      </c>
      <c r="K34" s="239">
        <v>1</v>
      </c>
      <c r="L34" s="239">
        <v>1</v>
      </c>
      <c r="M34" s="239">
        <v>1</v>
      </c>
      <c r="N34" s="239">
        <v>1</v>
      </c>
      <c r="O34" s="239">
        <v>1</v>
      </c>
      <c r="P34" s="239">
        <v>1</v>
      </c>
      <c r="Q34" s="239">
        <v>1</v>
      </c>
      <c r="R34" s="239">
        <v>1</v>
      </c>
      <c r="S34" s="239">
        <v>1</v>
      </c>
      <c r="T34" s="239">
        <f>SUM(H34:S34)</f>
        <v>12</v>
      </c>
      <c r="U34" s="424"/>
    </row>
    <row r="35" spans="2:27" s="58" customFormat="1" ht="34.950000000000003" customHeight="1" thickBot="1">
      <c r="B35" s="683" t="s">
        <v>145</v>
      </c>
      <c r="C35" s="684"/>
      <c r="D35" s="684"/>
      <c r="E35" s="684"/>
      <c r="F35" s="684"/>
      <c r="G35" s="684"/>
      <c r="H35" s="684"/>
      <c r="I35" s="684"/>
      <c r="J35" s="684"/>
      <c r="K35" s="684"/>
      <c r="L35" s="684"/>
      <c r="M35" s="684"/>
      <c r="N35" s="684"/>
      <c r="O35" s="684"/>
      <c r="P35" s="684"/>
      <c r="Q35" s="684"/>
      <c r="R35" s="684"/>
      <c r="S35" s="684"/>
      <c r="T35" s="684"/>
      <c r="U35" s="684"/>
      <c r="V35" s="405"/>
    </row>
    <row r="36" spans="2:27" s="58" customFormat="1" ht="34.950000000000003" customHeight="1" thickBot="1">
      <c r="B36" s="403" t="s">
        <v>424</v>
      </c>
      <c r="C36" s="404"/>
      <c r="D36" s="404"/>
      <c r="E36" s="404"/>
      <c r="F36" s="404"/>
      <c r="G36" s="404"/>
      <c r="H36" s="404"/>
      <c r="I36" s="404"/>
      <c r="J36" s="404"/>
      <c r="K36" s="404"/>
      <c r="L36" s="404"/>
      <c r="M36" s="404"/>
      <c r="N36" s="404"/>
      <c r="O36" s="404"/>
      <c r="P36" s="404"/>
      <c r="Q36" s="404"/>
      <c r="R36" s="404"/>
      <c r="S36" s="404"/>
      <c r="T36" s="404"/>
      <c r="U36" s="404"/>
      <c r="V36" s="405"/>
    </row>
    <row r="37" spans="2:27" s="58" customFormat="1" ht="53.4" customHeight="1" thickBot="1">
      <c r="B37" s="610" t="s">
        <v>144</v>
      </c>
      <c r="C37" s="772" t="s">
        <v>142</v>
      </c>
      <c r="D37" s="773"/>
      <c r="E37" s="773"/>
      <c r="F37" s="170" t="s">
        <v>532</v>
      </c>
      <c r="G37" s="170" t="s">
        <v>266</v>
      </c>
      <c r="H37" s="170" t="s">
        <v>115</v>
      </c>
      <c r="I37" s="241" t="s">
        <v>103</v>
      </c>
      <c r="J37" s="241" t="s">
        <v>104</v>
      </c>
      <c r="K37" s="241" t="s">
        <v>105</v>
      </c>
      <c r="L37" s="241" t="s">
        <v>106</v>
      </c>
      <c r="M37" s="241" t="s">
        <v>107</v>
      </c>
      <c r="N37" s="241" t="s">
        <v>108</v>
      </c>
      <c r="O37" s="241" t="s">
        <v>109</v>
      </c>
      <c r="P37" s="241" t="s">
        <v>110</v>
      </c>
      <c r="Q37" s="241" t="s">
        <v>111</v>
      </c>
      <c r="R37" s="241" t="s">
        <v>112</v>
      </c>
      <c r="S37" s="241" t="s">
        <v>113</v>
      </c>
      <c r="T37" s="241" t="s">
        <v>114</v>
      </c>
      <c r="U37" s="241" t="s">
        <v>42</v>
      </c>
      <c r="V37" s="171" t="s">
        <v>265</v>
      </c>
    </row>
    <row r="38" spans="2:27" s="58" customFormat="1" ht="87" customHeight="1">
      <c r="B38" s="611"/>
      <c r="C38" s="944" t="s">
        <v>503</v>
      </c>
      <c r="D38" s="945"/>
      <c r="E38" s="946"/>
      <c r="F38" s="774">
        <v>360</v>
      </c>
      <c r="G38" s="943" t="s">
        <v>268</v>
      </c>
      <c r="H38" s="942">
        <v>7862</v>
      </c>
      <c r="I38" s="372">
        <v>1</v>
      </c>
      <c r="J38" s="372">
        <v>1</v>
      </c>
      <c r="K38" s="372">
        <v>1</v>
      </c>
      <c r="L38" s="372">
        <v>1</v>
      </c>
      <c r="M38" s="372">
        <v>1</v>
      </c>
      <c r="N38" s="372">
        <v>1</v>
      </c>
      <c r="O38" s="372">
        <v>1</v>
      </c>
      <c r="P38" s="372">
        <v>1</v>
      </c>
      <c r="Q38" s="372">
        <v>1</v>
      </c>
      <c r="R38" s="372">
        <v>1</v>
      </c>
      <c r="S38" s="372">
        <v>1</v>
      </c>
      <c r="T38" s="372">
        <v>1</v>
      </c>
      <c r="U38" s="189">
        <f>SUM(I38:T38)</f>
        <v>12</v>
      </c>
      <c r="V38" s="782" t="s">
        <v>964</v>
      </c>
    </row>
    <row r="39" spans="2:27" s="58" customFormat="1" ht="87" customHeight="1" thickBot="1">
      <c r="B39" s="612"/>
      <c r="C39" s="715"/>
      <c r="D39" s="716"/>
      <c r="E39" s="717"/>
      <c r="F39" s="399"/>
      <c r="G39" s="718"/>
      <c r="H39" s="399"/>
      <c r="I39" s="374">
        <v>17137.04</v>
      </c>
      <c r="J39" s="374">
        <v>17137.04</v>
      </c>
      <c r="K39" s="374">
        <v>17137.04</v>
      </c>
      <c r="L39" s="374">
        <v>17137.04</v>
      </c>
      <c r="M39" s="374">
        <v>17137.04</v>
      </c>
      <c r="N39" s="374">
        <v>17137.04</v>
      </c>
      <c r="O39" s="374">
        <v>17137.04</v>
      </c>
      <c r="P39" s="374">
        <v>17137.04</v>
      </c>
      <c r="Q39" s="374">
        <v>17137.04</v>
      </c>
      <c r="R39" s="374">
        <v>17137.04</v>
      </c>
      <c r="S39" s="374">
        <v>17137.04</v>
      </c>
      <c r="T39" s="374">
        <v>17137.060000000001</v>
      </c>
      <c r="U39" s="167">
        <f>SUM(I39:T39)</f>
        <v>205644.50000000006</v>
      </c>
      <c r="V39" s="719"/>
      <c r="W39" s="252">
        <v>205644.5</v>
      </c>
      <c r="X39" s="117">
        <f>W39/U38</f>
        <v>17137.041666666668</v>
      </c>
      <c r="Y39" s="253">
        <f>U39-W39</f>
        <v>0</v>
      </c>
      <c r="AA39" s="66"/>
    </row>
    <row r="40" spans="2:27" s="61" customFormat="1" ht="48.6" customHeight="1">
      <c r="B40" s="75"/>
      <c r="C40" s="50"/>
      <c r="D40" s="50"/>
      <c r="E40" s="50"/>
      <c r="F40" s="50"/>
      <c r="G40" s="50"/>
      <c r="H40" s="50"/>
      <c r="I40" s="50"/>
      <c r="J40" s="85"/>
      <c r="K40" s="85"/>
      <c r="L40" s="85"/>
      <c r="M40" s="85"/>
      <c r="N40" s="85"/>
      <c r="O40" s="85"/>
      <c r="P40" s="85"/>
      <c r="Q40" s="85"/>
      <c r="R40" s="609" t="s">
        <v>116</v>
      </c>
      <c r="S40" s="609"/>
      <c r="T40" s="609"/>
      <c r="U40" s="187">
        <f>U39</f>
        <v>205644.50000000006</v>
      </c>
      <c r="V40" s="85"/>
    </row>
    <row r="41" spans="2:27" s="58" customFormat="1" ht="15.6" thickBot="1">
      <c r="B41" s="75"/>
      <c r="C41" s="50"/>
      <c r="D41" s="50"/>
      <c r="E41" s="50"/>
      <c r="F41" s="50"/>
      <c r="G41" s="50"/>
      <c r="H41" s="50"/>
      <c r="I41" s="75"/>
      <c r="J41" s="50"/>
      <c r="K41" s="50"/>
      <c r="L41" s="50"/>
      <c r="M41" s="50"/>
      <c r="N41" s="50"/>
      <c r="O41" s="50"/>
      <c r="P41" s="50"/>
      <c r="Q41" s="75"/>
      <c r="R41" s="50"/>
      <c r="S41" s="50"/>
      <c r="T41" s="50"/>
      <c r="U41" s="50"/>
      <c r="V41" s="50"/>
      <c r="W41" s="50"/>
      <c r="X41" s="50"/>
    </row>
    <row r="42" spans="2:27" s="58" customFormat="1" ht="34.950000000000003" customHeight="1" thickBot="1">
      <c r="B42" s="403" t="s">
        <v>145</v>
      </c>
      <c r="C42" s="404"/>
      <c r="D42" s="404"/>
      <c r="E42" s="404"/>
      <c r="F42" s="404"/>
      <c r="G42" s="404"/>
      <c r="H42" s="404"/>
      <c r="I42" s="404"/>
      <c r="J42" s="404"/>
      <c r="K42" s="404"/>
      <c r="L42" s="404"/>
      <c r="M42" s="404"/>
      <c r="N42" s="404"/>
      <c r="O42" s="404"/>
      <c r="P42" s="404"/>
      <c r="Q42" s="404"/>
      <c r="R42" s="404"/>
      <c r="S42" s="404"/>
      <c r="T42" s="404"/>
      <c r="U42" s="404"/>
      <c r="V42" s="405"/>
    </row>
    <row r="43" spans="2:27" s="58" customFormat="1" ht="34.950000000000003" customHeight="1" thickBot="1">
      <c r="B43" s="403" t="s">
        <v>998</v>
      </c>
      <c r="C43" s="404"/>
      <c r="D43" s="404"/>
      <c r="E43" s="404"/>
      <c r="F43" s="404"/>
      <c r="G43" s="404"/>
      <c r="H43" s="404"/>
      <c r="I43" s="404"/>
      <c r="J43" s="404"/>
      <c r="K43" s="404"/>
      <c r="L43" s="404"/>
      <c r="M43" s="404"/>
      <c r="N43" s="404"/>
      <c r="O43" s="404"/>
      <c r="P43" s="404"/>
      <c r="Q43" s="404"/>
      <c r="R43" s="404"/>
      <c r="S43" s="404"/>
      <c r="T43" s="404"/>
      <c r="U43" s="404"/>
      <c r="V43" s="405"/>
    </row>
    <row r="44" spans="2:27" s="58" customFormat="1" ht="53.4" customHeight="1" thickBot="1">
      <c r="B44" s="610" t="s">
        <v>144</v>
      </c>
      <c r="C44" s="772" t="s">
        <v>142</v>
      </c>
      <c r="D44" s="773"/>
      <c r="E44" s="773"/>
      <c r="F44" s="170" t="s">
        <v>425</v>
      </c>
      <c r="G44" s="170" t="s">
        <v>266</v>
      </c>
      <c r="H44" s="170" t="s">
        <v>115</v>
      </c>
      <c r="I44" s="241" t="s">
        <v>103</v>
      </c>
      <c r="J44" s="241" t="s">
        <v>104</v>
      </c>
      <c r="K44" s="241" t="s">
        <v>105</v>
      </c>
      <c r="L44" s="241" t="s">
        <v>106</v>
      </c>
      <c r="M44" s="241" t="s">
        <v>107</v>
      </c>
      <c r="N44" s="241" t="s">
        <v>108</v>
      </c>
      <c r="O44" s="241" t="s">
        <v>109</v>
      </c>
      <c r="P44" s="241" t="s">
        <v>110</v>
      </c>
      <c r="Q44" s="241" t="s">
        <v>111</v>
      </c>
      <c r="R44" s="241" t="s">
        <v>112</v>
      </c>
      <c r="S44" s="241" t="s">
        <v>113</v>
      </c>
      <c r="T44" s="241" t="s">
        <v>114</v>
      </c>
      <c r="U44" s="241" t="s">
        <v>42</v>
      </c>
      <c r="V44" s="171" t="s">
        <v>265</v>
      </c>
    </row>
    <row r="45" spans="2:27" s="58" customFormat="1" ht="87" customHeight="1">
      <c r="B45" s="611"/>
      <c r="C45" s="944" t="s">
        <v>503</v>
      </c>
      <c r="D45" s="945"/>
      <c r="E45" s="946"/>
      <c r="F45" s="774">
        <v>360</v>
      </c>
      <c r="G45" s="943" t="s">
        <v>268</v>
      </c>
      <c r="H45" s="942">
        <v>7862</v>
      </c>
      <c r="I45" s="372">
        <v>1</v>
      </c>
      <c r="J45" s="372">
        <v>1</v>
      </c>
      <c r="K45" s="372">
        <v>1</v>
      </c>
      <c r="L45" s="372">
        <v>1</v>
      </c>
      <c r="M45" s="372">
        <v>1</v>
      </c>
      <c r="N45" s="372">
        <v>1</v>
      </c>
      <c r="O45" s="372">
        <v>1</v>
      </c>
      <c r="P45" s="372">
        <v>1</v>
      </c>
      <c r="Q45" s="372">
        <v>1</v>
      </c>
      <c r="R45" s="372">
        <v>1</v>
      </c>
      <c r="S45" s="372">
        <v>1</v>
      </c>
      <c r="T45" s="372">
        <v>1</v>
      </c>
      <c r="U45" s="189">
        <f>SUM(I45:T45)</f>
        <v>12</v>
      </c>
      <c r="V45" s="782" t="s">
        <v>964</v>
      </c>
    </row>
    <row r="46" spans="2:27" s="58" customFormat="1" ht="87" customHeight="1" thickBot="1">
      <c r="B46" s="612"/>
      <c r="C46" s="715"/>
      <c r="D46" s="716"/>
      <c r="E46" s="717"/>
      <c r="F46" s="399"/>
      <c r="G46" s="718"/>
      <c r="H46" s="399"/>
      <c r="I46" s="374">
        <v>19193.57</v>
      </c>
      <c r="J46" s="374">
        <v>19193.57</v>
      </c>
      <c r="K46" s="374">
        <v>19193.57</v>
      </c>
      <c r="L46" s="374">
        <v>19193.57</v>
      </c>
      <c r="M46" s="374">
        <v>19193.57</v>
      </c>
      <c r="N46" s="374">
        <v>19193.57</v>
      </c>
      <c r="O46" s="374">
        <v>19193.57</v>
      </c>
      <c r="P46" s="374">
        <v>19193.57</v>
      </c>
      <c r="Q46" s="374">
        <v>19193.57</v>
      </c>
      <c r="R46" s="374">
        <v>19193.57</v>
      </c>
      <c r="S46" s="374">
        <v>19193.57</v>
      </c>
      <c r="T46" s="374">
        <v>19193.57</v>
      </c>
      <c r="U46" s="167">
        <f>SUM(I46:T46)</f>
        <v>230322.84000000005</v>
      </c>
      <c r="V46" s="719"/>
      <c r="W46" s="252">
        <v>205644.5</v>
      </c>
      <c r="X46" s="117">
        <f>W46/U45</f>
        <v>17137.041666666668</v>
      </c>
      <c r="Y46" s="253">
        <f>U46-W46</f>
        <v>24678.340000000055</v>
      </c>
      <c r="AA46" s="66"/>
    </row>
    <row r="47" spans="2:27" s="61" customFormat="1" ht="48.6" customHeight="1">
      <c r="B47" s="75"/>
      <c r="C47" s="50"/>
      <c r="D47" s="50"/>
      <c r="E47" s="50"/>
      <c r="F47" s="50"/>
      <c r="G47" s="50"/>
      <c r="H47" s="50"/>
      <c r="I47" s="50"/>
      <c r="J47" s="85"/>
      <c r="K47" s="85"/>
      <c r="L47" s="85"/>
      <c r="M47" s="85"/>
      <c r="N47" s="85"/>
      <c r="O47" s="85"/>
      <c r="P47" s="85"/>
      <c r="Q47" s="85"/>
      <c r="R47" s="609" t="s">
        <v>116</v>
      </c>
      <c r="S47" s="609"/>
      <c r="T47" s="609"/>
      <c r="U47" s="187">
        <f>U46</f>
        <v>230322.84000000005</v>
      </c>
      <c r="V47" s="85"/>
    </row>
    <row r="48" spans="2:27" ht="13.5" customHeight="1"/>
    <row r="49" ht="10.5" customHeight="1"/>
    <row r="52" ht="11.25" customHeight="1"/>
    <row r="54" ht="9.75" customHeight="1"/>
    <row r="56" ht="16.5" customHeight="1"/>
  </sheetData>
  <mergeCells count="115">
    <mergeCell ref="B19:B20"/>
    <mergeCell ref="C19:D20"/>
    <mergeCell ref="E19:F20"/>
    <mergeCell ref="R47:T47"/>
    <mergeCell ref="B42:V42"/>
    <mergeCell ref="B43:V43"/>
    <mergeCell ref="B44:B46"/>
    <mergeCell ref="C44:E44"/>
    <mergeCell ref="C45:E46"/>
    <mergeCell ref="F45:F46"/>
    <mergeCell ref="G45:G46"/>
    <mergeCell ref="H45:H46"/>
    <mergeCell ref="V45:V46"/>
    <mergeCell ref="C22:D22"/>
    <mergeCell ref="R22:T22"/>
    <mergeCell ref="O22:Q22"/>
    <mergeCell ref="L21:N21"/>
    <mergeCell ref="O21:Q21"/>
    <mergeCell ref="C32:E32"/>
    <mergeCell ref="F32:G32"/>
    <mergeCell ref="F33:G33"/>
    <mergeCell ref="F34:G34"/>
    <mergeCell ref="C23:E23"/>
    <mergeCell ref="C24:E24"/>
    <mergeCell ref="C16:D16"/>
    <mergeCell ref="E16:F16"/>
    <mergeCell ref="G16:H16"/>
    <mergeCell ref="I16:K16"/>
    <mergeCell ref="L16:N16"/>
    <mergeCell ref="O16:Q16"/>
    <mergeCell ref="R16:T16"/>
    <mergeCell ref="B17:B18"/>
    <mergeCell ref="C17:D18"/>
    <mergeCell ref="E17:F18"/>
    <mergeCell ref="G17:H18"/>
    <mergeCell ref="O17:Q18"/>
    <mergeCell ref="R17:T18"/>
    <mergeCell ref="C1:T1"/>
    <mergeCell ref="D3:S3"/>
    <mergeCell ref="B5:D5"/>
    <mergeCell ref="B6:D6"/>
    <mergeCell ref="B7:D7"/>
    <mergeCell ref="R5:U5"/>
    <mergeCell ref="E5:Q5"/>
    <mergeCell ref="C2:T2"/>
    <mergeCell ref="I6:U6"/>
    <mergeCell ref="E6:H6"/>
    <mergeCell ref="E7:G7"/>
    <mergeCell ref="H7:K7"/>
    <mergeCell ref="L7:O7"/>
    <mergeCell ref="P7:U7"/>
    <mergeCell ref="B8:U8"/>
    <mergeCell ref="B9:C9"/>
    <mergeCell ref="D9:E9"/>
    <mergeCell ref="F9:G9"/>
    <mergeCell ref="H9:M9"/>
    <mergeCell ref="N9:P9"/>
    <mergeCell ref="Q9:U9"/>
    <mergeCell ref="B10:U10"/>
    <mergeCell ref="B11:U11"/>
    <mergeCell ref="B12:U12"/>
    <mergeCell ref="B13:U13"/>
    <mergeCell ref="I21:K21"/>
    <mergeCell ref="B14:D14"/>
    <mergeCell ref="E14:U14"/>
    <mergeCell ref="C21:D21"/>
    <mergeCell ref="E21:F21"/>
    <mergeCell ref="B15:U15"/>
    <mergeCell ref="F31:G31"/>
    <mergeCell ref="U17:U18"/>
    <mergeCell ref="L19:N20"/>
    <mergeCell ref="O19:Q20"/>
    <mergeCell ref="L17:N18"/>
    <mergeCell ref="R19:T20"/>
    <mergeCell ref="U19:U20"/>
    <mergeCell ref="R21:T21"/>
    <mergeCell ref="G21:H21"/>
    <mergeCell ref="E22:F22"/>
    <mergeCell ref="G22:H22"/>
    <mergeCell ref="I22:K22"/>
    <mergeCell ref="L22:N22"/>
    <mergeCell ref="I17:K18"/>
    <mergeCell ref="G19:H20"/>
    <mergeCell ref="I19:K20"/>
    <mergeCell ref="U24:U25"/>
    <mergeCell ref="C25:E25"/>
    <mergeCell ref="C30:E30"/>
    <mergeCell ref="U30:U31"/>
    <mergeCell ref="C31:E31"/>
    <mergeCell ref="C27:E27"/>
    <mergeCell ref="U27:U28"/>
    <mergeCell ref="C28:E28"/>
    <mergeCell ref="C26:E26"/>
    <mergeCell ref="C29:E29"/>
    <mergeCell ref="F23:G23"/>
    <mergeCell ref="F24:G24"/>
    <mergeCell ref="F25:G25"/>
    <mergeCell ref="F26:G26"/>
    <mergeCell ref="F27:G27"/>
    <mergeCell ref="F28:G28"/>
    <mergeCell ref="F29:G29"/>
    <mergeCell ref="F30:G30"/>
    <mergeCell ref="C33:E33"/>
    <mergeCell ref="U33:U34"/>
    <mergeCell ref="C34:E34"/>
    <mergeCell ref="R40:T40"/>
    <mergeCell ref="B36:V36"/>
    <mergeCell ref="C37:E37"/>
    <mergeCell ref="B37:B39"/>
    <mergeCell ref="B35:V35"/>
    <mergeCell ref="V38:V39"/>
    <mergeCell ref="H38:H39"/>
    <mergeCell ref="G38:G39"/>
    <mergeCell ref="F38:F39"/>
    <mergeCell ref="C38:E39"/>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2" max="21" man="1"/>
    <brk id="41" max="21" man="1"/>
  </rowBreaks>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sheetPr>
  <dimension ref="A2:AA27"/>
  <sheetViews>
    <sheetView view="pageBreakPreview" topLeftCell="A19" zoomScaleNormal="100" zoomScaleSheetLayoutView="100" workbookViewId="0">
      <selection activeCell="A26" sqref="A26:L27"/>
    </sheetView>
  </sheetViews>
  <sheetFormatPr baseColWidth="10" defaultRowHeight="14.4"/>
  <cols>
    <col min="1" max="1" width="7.109375" customWidth="1"/>
    <col min="2" max="2" width="8.6640625" customWidth="1"/>
    <col min="3" max="3" width="3.109375" customWidth="1"/>
    <col min="4" max="4" width="9.5546875" customWidth="1"/>
    <col min="12" max="12" width="13.109375" customWidth="1"/>
    <col min="14" max="14" width="4.5546875" customWidth="1"/>
  </cols>
  <sheetData>
    <row r="2" spans="1:27" ht="57" customHeight="1">
      <c r="B2" s="44"/>
      <c r="C2" s="383" t="s">
        <v>263</v>
      </c>
      <c r="D2" s="383"/>
      <c r="E2" s="383"/>
      <c r="F2" s="383"/>
      <c r="G2" s="383"/>
      <c r="H2" s="383"/>
      <c r="I2" s="383"/>
      <c r="J2" s="383"/>
      <c r="K2" s="383"/>
      <c r="L2" s="383"/>
    </row>
    <row r="3" spans="1:27">
      <c r="B3" s="45"/>
      <c r="C3" s="45"/>
      <c r="D3" s="45"/>
      <c r="E3" s="45"/>
      <c r="F3" s="45"/>
      <c r="G3" s="45"/>
      <c r="H3" s="45"/>
      <c r="I3" s="45"/>
      <c r="J3" s="45"/>
      <c r="K3" s="45"/>
      <c r="L3" s="45"/>
    </row>
    <row r="4" spans="1:27" ht="18.600000000000001" customHeight="1">
      <c r="B4" s="384" t="s">
        <v>264</v>
      </c>
      <c r="C4" s="384"/>
      <c r="D4" s="384"/>
      <c r="E4" s="384"/>
      <c r="F4" s="384"/>
      <c r="G4" s="384"/>
      <c r="H4" s="384"/>
      <c r="I4" s="384"/>
      <c r="J4" s="384"/>
      <c r="K4" s="384"/>
      <c r="L4" s="45"/>
    </row>
    <row r="5" spans="1:27" ht="24.6">
      <c r="B5" s="107"/>
      <c r="C5" s="107"/>
      <c r="D5" s="107"/>
      <c r="E5" s="107"/>
      <c r="F5" s="107"/>
      <c r="G5" s="107"/>
      <c r="H5" s="107"/>
      <c r="I5" s="107"/>
      <c r="J5" s="107"/>
      <c r="K5" s="107"/>
      <c r="L5" s="45"/>
    </row>
    <row r="6" spans="1:27">
      <c r="B6" s="45"/>
      <c r="C6" s="45"/>
      <c r="D6" s="45"/>
      <c r="E6" s="45"/>
      <c r="F6" s="45"/>
      <c r="G6" s="45"/>
      <c r="H6" s="45"/>
      <c r="I6" s="45"/>
      <c r="J6" s="45"/>
      <c r="K6" s="45"/>
      <c r="L6" s="45"/>
    </row>
    <row r="7" spans="1:27" ht="28.5" customHeight="1">
      <c r="A7" s="42"/>
      <c r="B7" s="123"/>
      <c r="C7" s="124"/>
      <c r="D7" s="124"/>
      <c r="E7" s="124"/>
      <c r="F7" s="124"/>
      <c r="G7" s="124"/>
      <c r="H7" s="124"/>
      <c r="I7" s="124"/>
      <c r="J7" s="124"/>
      <c r="K7" s="124"/>
      <c r="L7" s="124"/>
      <c r="N7" s="123"/>
      <c r="O7" s="124"/>
      <c r="P7" s="124"/>
      <c r="Q7" s="124"/>
      <c r="R7" s="124"/>
      <c r="S7" s="124"/>
      <c r="T7" s="124"/>
      <c r="U7" s="124"/>
      <c r="V7" s="124"/>
      <c r="W7" s="124"/>
      <c r="X7" s="124"/>
    </row>
    <row r="8" spans="1:27" ht="19.8">
      <c r="A8" s="42"/>
      <c r="B8" s="124"/>
      <c r="C8" s="124"/>
      <c r="D8" s="124"/>
      <c r="E8" s="124"/>
      <c r="F8" s="124"/>
      <c r="G8" s="124"/>
      <c r="H8" s="124"/>
      <c r="I8" s="124"/>
      <c r="J8" s="124"/>
      <c r="K8" s="124"/>
      <c r="L8" s="124"/>
      <c r="N8" s="124"/>
      <c r="O8" s="124"/>
      <c r="P8" s="124"/>
      <c r="Q8" s="124"/>
      <c r="R8" s="124"/>
      <c r="S8" s="124"/>
      <c r="T8" s="124"/>
      <c r="U8" s="124"/>
      <c r="V8" s="124"/>
      <c r="W8" s="124"/>
      <c r="X8" s="124"/>
    </row>
    <row r="9" spans="1:27" ht="19.8">
      <c r="A9" s="42"/>
      <c r="B9" s="124"/>
      <c r="C9" s="124"/>
      <c r="D9" s="124"/>
      <c r="E9" s="124"/>
      <c r="F9" s="124"/>
      <c r="G9" s="124"/>
      <c r="H9" s="124"/>
      <c r="I9" s="124"/>
      <c r="J9" s="124"/>
      <c r="K9" s="124"/>
      <c r="L9" s="124"/>
      <c r="N9" s="124"/>
      <c r="O9" s="124"/>
      <c r="P9" s="124"/>
      <c r="Q9" s="124"/>
      <c r="R9" s="124"/>
      <c r="S9" s="124"/>
      <c r="T9" s="124"/>
      <c r="U9" s="124"/>
      <c r="V9" s="124"/>
      <c r="W9" s="124"/>
      <c r="X9" s="124"/>
    </row>
    <row r="10" spans="1:27" ht="19.8">
      <c r="A10" s="42"/>
      <c r="B10" s="124"/>
      <c r="C10" s="124"/>
      <c r="D10" s="124"/>
      <c r="E10" s="124"/>
      <c r="F10" s="124"/>
      <c r="G10" s="124"/>
      <c r="H10" s="124"/>
      <c r="I10" s="124"/>
      <c r="J10" s="124"/>
      <c r="K10" s="124"/>
      <c r="L10" s="124"/>
      <c r="N10" s="124"/>
      <c r="O10" s="124"/>
      <c r="P10" s="124"/>
      <c r="Q10" s="124"/>
      <c r="R10" s="124"/>
      <c r="S10" s="124"/>
      <c r="T10" s="124"/>
      <c r="U10" s="124"/>
      <c r="V10" s="124"/>
      <c r="W10" s="124"/>
      <c r="X10" s="124"/>
    </row>
    <row r="11" spans="1:27" ht="34.799999999999997">
      <c r="A11" s="42"/>
      <c r="B11" s="124"/>
      <c r="C11" s="124"/>
      <c r="D11" s="124"/>
      <c r="E11" s="124"/>
      <c r="F11" s="124"/>
      <c r="G11" s="124"/>
      <c r="H11" s="124"/>
      <c r="I11" s="124"/>
      <c r="J11" s="124"/>
      <c r="K11" s="124"/>
      <c r="L11" s="124"/>
      <c r="M11" s="43"/>
      <c r="N11" s="124"/>
      <c r="O11" s="124"/>
      <c r="P11" s="124"/>
      <c r="Q11" s="124"/>
      <c r="R11" s="124"/>
      <c r="S11" s="124"/>
      <c r="T11" s="124"/>
      <c r="U11" s="124"/>
      <c r="V11" s="124"/>
      <c r="W11" s="124"/>
      <c r="X11" s="124"/>
      <c r="Y11" s="43"/>
      <c r="Z11" s="43"/>
      <c r="AA11" s="43"/>
    </row>
    <row r="12" spans="1:27" ht="19.8">
      <c r="A12" s="42"/>
      <c r="B12" s="124"/>
      <c r="C12" s="124"/>
      <c r="D12" s="124"/>
      <c r="E12" s="124"/>
      <c r="F12" s="124"/>
      <c r="G12" s="124"/>
      <c r="H12" s="124"/>
      <c r="I12" s="124"/>
      <c r="J12" s="124"/>
      <c r="K12" s="124"/>
      <c r="L12" s="124"/>
      <c r="N12" s="124"/>
      <c r="O12" s="124"/>
      <c r="P12" s="124"/>
      <c r="Q12" s="124"/>
      <c r="R12" s="124"/>
      <c r="S12" s="124"/>
      <c r="T12" s="124"/>
      <c r="U12" s="124"/>
      <c r="V12" s="124"/>
      <c r="W12" s="124"/>
      <c r="X12" s="124"/>
    </row>
    <row r="13" spans="1:27" ht="19.8">
      <c r="A13" s="42"/>
      <c r="B13" s="124"/>
      <c r="C13" s="124"/>
      <c r="D13" s="124"/>
      <c r="E13" s="124"/>
      <c r="F13" s="124"/>
      <c r="G13" s="124"/>
      <c r="H13" s="124"/>
      <c r="I13" s="124"/>
      <c r="J13" s="124"/>
      <c r="K13" s="124"/>
      <c r="L13" s="124"/>
      <c r="N13" s="124"/>
      <c r="O13" s="124"/>
      <c r="P13" s="124"/>
      <c r="Q13" s="124"/>
      <c r="R13" s="124"/>
      <c r="S13" s="124"/>
      <c r="T13" s="124"/>
      <c r="U13" s="124"/>
      <c r="V13" s="124"/>
      <c r="W13" s="124"/>
      <c r="X13" s="124"/>
    </row>
    <row r="14" spans="1:27" ht="19.8">
      <c r="A14" s="42"/>
      <c r="B14" s="124"/>
      <c r="C14" s="124"/>
      <c r="D14" s="124"/>
      <c r="E14" s="124"/>
      <c r="F14" s="124"/>
      <c r="G14" s="124"/>
      <c r="H14" s="124"/>
      <c r="I14" s="124"/>
      <c r="J14" s="124"/>
      <c r="K14" s="124"/>
      <c r="L14" s="124"/>
      <c r="N14" s="124"/>
      <c r="O14" s="124"/>
      <c r="P14" s="124"/>
      <c r="Q14" s="124"/>
      <c r="R14" s="124"/>
      <c r="S14" s="124"/>
      <c r="T14" s="124"/>
      <c r="U14" s="124"/>
      <c r="V14" s="124"/>
      <c r="W14" s="124"/>
      <c r="X14" s="124"/>
    </row>
    <row r="15" spans="1:27" ht="19.8">
      <c r="A15" s="42"/>
      <c r="B15" s="124"/>
      <c r="C15" s="124"/>
      <c r="D15" s="124"/>
      <c r="E15" s="124"/>
      <c r="F15" s="124"/>
      <c r="G15" s="124"/>
      <c r="H15" s="124"/>
      <c r="I15" s="124"/>
      <c r="J15" s="124"/>
      <c r="K15" s="124"/>
      <c r="L15" s="124"/>
      <c r="N15" s="124"/>
      <c r="O15" s="124"/>
      <c r="P15" s="124"/>
      <c r="Q15" s="124"/>
      <c r="R15" s="124"/>
      <c r="S15" s="124"/>
      <c r="T15" s="124"/>
      <c r="U15" s="124"/>
      <c r="V15" s="124"/>
      <c r="W15" s="124"/>
      <c r="X15" s="124"/>
    </row>
    <row r="16" spans="1:27" ht="19.8">
      <c r="A16" s="42"/>
      <c r="C16" s="124"/>
      <c r="D16" s="124"/>
      <c r="E16" s="124"/>
      <c r="F16" s="124"/>
      <c r="G16" s="124"/>
      <c r="H16" s="124"/>
      <c r="I16" s="124"/>
      <c r="J16" s="124"/>
      <c r="K16" s="124"/>
      <c r="L16" s="124"/>
      <c r="N16" s="124"/>
      <c r="O16" s="124"/>
      <c r="P16" s="124"/>
      <c r="Q16" s="124"/>
      <c r="R16" s="124"/>
      <c r="S16" s="124"/>
      <c r="T16" s="124"/>
      <c r="U16" s="124"/>
      <c r="V16" s="124"/>
      <c r="W16" s="124"/>
      <c r="X16" s="124"/>
    </row>
    <row r="17" spans="1:24" ht="19.8">
      <c r="A17" s="42"/>
      <c r="B17" s="124"/>
      <c r="C17" s="124"/>
      <c r="D17" s="124"/>
      <c r="E17" s="124"/>
      <c r="F17" s="124"/>
      <c r="G17" s="124"/>
      <c r="H17" s="124"/>
      <c r="I17" s="124"/>
      <c r="J17" s="124"/>
      <c r="K17" s="124"/>
      <c r="L17" s="124"/>
      <c r="N17" s="124"/>
      <c r="O17" s="124"/>
      <c r="P17" s="124"/>
      <c r="Q17" s="124"/>
      <c r="R17" s="124"/>
      <c r="S17" s="124"/>
      <c r="T17" s="124"/>
      <c r="U17" s="124"/>
      <c r="V17" s="124"/>
      <c r="W17" s="124"/>
      <c r="X17" s="124"/>
    </row>
    <row r="18" spans="1:24" ht="19.8">
      <c r="A18" s="42"/>
      <c r="B18" s="124"/>
      <c r="C18" s="124"/>
      <c r="D18" s="124"/>
      <c r="E18" s="124"/>
      <c r="F18" s="124"/>
      <c r="G18" s="124"/>
      <c r="H18" s="124"/>
      <c r="I18" s="124"/>
      <c r="J18" s="124"/>
      <c r="K18" s="124"/>
      <c r="L18" s="124"/>
      <c r="N18" s="124"/>
      <c r="O18" s="124"/>
      <c r="P18" s="124"/>
      <c r="Q18" s="124"/>
      <c r="R18" s="124"/>
      <c r="S18" s="124"/>
      <c r="T18" s="124"/>
      <c r="U18" s="124"/>
      <c r="V18" s="124"/>
      <c r="W18" s="124"/>
      <c r="X18" s="124"/>
    </row>
    <row r="19" spans="1:24" ht="8.25" customHeight="1">
      <c r="A19" s="42"/>
      <c r="B19" s="124"/>
      <c r="C19" s="124"/>
      <c r="D19" s="124"/>
      <c r="E19" s="124"/>
      <c r="F19" s="124"/>
      <c r="G19" s="124"/>
      <c r="H19" s="124"/>
      <c r="I19" s="124"/>
      <c r="J19" s="124"/>
      <c r="K19" s="124"/>
      <c r="L19" s="124"/>
      <c r="N19" s="124"/>
      <c r="O19" s="124"/>
      <c r="P19" s="124"/>
      <c r="Q19" s="124"/>
      <c r="R19" s="124"/>
      <c r="S19" s="124"/>
      <c r="T19" s="124"/>
      <c r="U19" s="124"/>
      <c r="V19" s="124"/>
      <c r="W19" s="124"/>
      <c r="X19" s="124"/>
    </row>
    <row r="20" spans="1:24" ht="10.5" customHeight="1">
      <c r="A20" s="42"/>
      <c r="B20" s="124"/>
      <c r="C20" s="124"/>
      <c r="D20" s="124"/>
      <c r="E20" s="124"/>
      <c r="F20" s="124"/>
      <c r="G20" s="124"/>
      <c r="H20" s="124"/>
      <c r="I20" s="124"/>
      <c r="J20" s="124"/>
      <c r="K20" s="124"/>
      <c r="L20" s="124"/>
      <c r="N20" s="124"/>
      <c r="O20" s="124"/>
      <c r="P20" s="124"/>
      <c r="Q20" s="124"/>
      <c r="R20" s="124"/>
      <c r="S20" s="124"/>
      <c r="T20" s="124"/>
      <c r="U20" s="124"/>
      <c r="V20" s="124"/>
      <c r="W20" s="124"/>
      <c r="X20" s="124"/>
    </row>
    <row r="21" spans="1:24" ht="15" customHeight="1">
      <c r="A21" s="125"/>
      <c r="B21" s="125"/>
      <c r="C21" s="125"/>
      <c r="D21" s="125"/>
      <c r="E21" s="125"/>
      <c r="F21" s="125"/>
      <c r="G21" s="125"/>
      <c r="H21" s="125"/>
      <c r="I21" s="125"/>
      <c r="J21" s="125"/>
      <c r="K21" s="125"/>
      <c r="L21" s="125"/>
    </row>
    <row r="22" spans="1:24" ht="15.75" customHeight="1">
      <c r="A22" s="125"/>
      <c r="B22" s="125"/>
      <c r="C22" s="125"/>
      <c r="D22" s="125"/>
      <c r="E22" s="125"/>
      <c r="F22" s="125"/>
      <c r="G22" s="125"/>
      <c r="H22" s="125"/>
      <c r="I22" s="125"/>
      <c r="J22" s="125"/>
      <c r="K22" s="125"/>
      <c r="L22" s="125"/>
    </row>
    <row r="23" spans="1:24">
      <c r="B23" s="45"/>
      <c r="C23" s="45"/>
      <c r="D23" s="45"/>
      <c r="E23" s="45"/>
      <c r="F23" s="45"/>
      <c r="G23" s="45"/>
      <c r="H23" s="45"/>
      <c r="I23" s="45"/>
      <c r="J23" s="45"/>
      <c r="K23" s="45"/>
      <c r="L23" s="45"/>
    </row>
    <row r="24" spans="1:24" ht="14.4" customHeight="1">
      <c r="A24" s="125"/>
      <c r="B24" s="125"/>
      <c r="C24" s="125"/>
      <c r="D24" s="125"/>
      <c r="E24" s="125"/>
      <c r="F24" s="125"/>
      <c r="G24" s="125"/>
      <c r="H24" s="125"/>
      <c r="I24" s="125"/>
      <c r="J24" s="125"/>
      <c r="K24" s="125"/>
      <c r="L24" s="125"/>
    </row>
    <row r="25" spans="1:24" ht="2.4" customHeight="1">
      <c r="A25" s="125"/>
      <c r="B25" s="125"/>
      <c r="C25" s="125"/>
      <c r="D25" s="125"/>
      <c r="E25" s="125"/>
      <c r="F25" s="125"/>
      <c r="G25" s="125"/>
      <c r="H25" s="125"/>
      <c r="I25" s="125"/>
      <c r="J25" s="125"/>
      <c r="K25" s="125"/>
      <c r="L25" s="125"/>
    </row>
    <row r="26" spans="1:24">
      <c r="A26" s="382" t="s">
        <v>990</v>
      </c>
      <c r="B26" s="382"/>
      <c r="C26" s="382"/>
      <c r="D26" s="382"/>
      <c r="E26" s="382"/>
      <c r="F26" s="382"/>
      <c r="G26" s="382"/>
      <c r="H26" s="382"/>
      <c r="I26" s="382"/>
      <c r="J26" s="382"/>
      <c r="K26" s="382"/>
      <c r="L26" s="382"/>
    </row>
    <row r="27" spans="1:24" ht="16.95" customHeight="1">
      <c r="A27" s="382"/>
      <c r="B27" s="382"/>
      <c r="C27" s="382"/>
      <c r="D27" s="382"/>
      <c r="E27" s="382"/>
      <c r="F27" s="382"/>
      <c r="G27" s="382"/>
      <c r="H27" s="382"/>
      <c r="I27" s="382"/>
      <c r="J27" s="382"/>
      <c r="K27" s="382"/>
      <c r="L27" s="382"/>
    </row>
  </sheetData>
  <mergeCells count="3">
    <mergeCell ref="A26:L27"/>
    <mergeCell ref="C2:L2"/>
    <mergeCell ref="B4:K4"/>
  </mergeCells>
  <printOptions horizontalCentered="1"/>
  <pageMargins left="0.43307086614173229" right="0.43307086614173229" top="0.51181102362204722" bottom="0.17" header="0.31496062992125984" footer="0.19685039370078741"/>
  <pageSetup scale="88" orientation="landscape" r:id="rId1"/>
  <headerFooter>
    <oddFooter>&amp;C&amp;G</oddFooter>
  </headerFooter>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59999389629810485"/>
  </sheetPr>
  <dimension ref="A1:AA56"/>
  <sheetViews>
    <sheetView view="pageBreakPreview" topLeftCell="I4" zoomScale="70" zoomScaleNormal="100" zoomScaleSheetLayoutView="70" workbookViewId="0">
      <selection activeCell="M38" sqref="M38"/>
    </sheetView>
  </sheetViews>
  <sheetFormatPr baseColWidth="10" defaultColWidth="11.44140625" defaultRowHeight="13.8"/>
  <cols>
    <col min="1" max="1" width="1.6640625" style="50" hidden="1" customWidth="1"/>
    <col min="2" max="2" width="17.44140625" style="75" customWidth="1"/>
    <col min="3" max="3" width="19.109375" style="50" customWidth="1"/>
    <col min="4" max="4" width="23.33203125" style="50" customWidth="1"/>
    <col min="5" max="5" width="18.44140625" style="50" customWidth="1"/>
    <col min="6" max="6" width="25.109375" style="50" customWidth="1"/>
    <col min="7" max="7" width="18.33203125" style="50" customWidth="1"/>
    <col min="8" max="8" width="19.33203125" style="50" customWidth="1"/>
    <col min="9" max="9" width="17" style="50" customWidth="1"/>
    <col min="10" max="10" width="16.33203125" style="50" customWidth="1"/>
    <col min="11" max="11" width="16.88671875" style="50" customWidth="1"/>
    <col min="12" max="12" width="16.109375" style="50" customWidth="1"/>
    <col min="13" max="13" width="16.44140625" style="50" customWidth="1"/>
    <col min="14" max="14" width="16.33203125" style="50" customWidth="1"/>
    <col min="15" max="16" width="16.5546875" style="50" customWidth="1"/>
    <col min="17" max="17" width="16.44140625" style="50" customWidth="1"/>
    <col min="18" max="19" width="17" style="50" customWidth="1"/>
    <col min="20" max="20" width="17.33203125" style="50" customWidth="1"/>
    <col min="21" max="21" width="24.109375" style="50" customWidth="1"/>
    <col min="22" max="22" width="16.44140625" style="50" customWidth="1"/>
    <col min="23" max="23" width="17.33203125" style="50" customWidth="1"/>
    <col min="24" max="24" width="14.88671875" style="50" customWidth="1"/>
    <col min="25" max="25" width="14.33203125" style="50" customWidth="1"/>
    <col min="26" max="26" width="11.109375" style="50" customWidth="1"/>
    <col min="27" max="16384" width="11.44140625" style="50"/>
  </cols>
  <sheetData>
    <row r="1" spans="2:25" ht="45" customHeight="1">
      <c r="B1" s="71"/>
      <c r="C1" s="445" t="s">
        <v>1002</v>
      </c>
      <c r="D1" s="445"/>
      <c r="E1" s="445"/>
      <c r="F1" s="445"/>
      <c r="G1" s="445"/>
      <c r="H1" s="445"/>
      <c r="I1" s="445"/>
      <c r="J1" s="445"/>
      <c r="K1" s="445"/>
      <c r="L1" s="445"/>
      <c r="M1" s="445"/>
      <c r="N1" s="445"/>
      <c r="O1" s="445"/>
      <c r="P1" s="445"/>
      <c r="Q1" s="445"/>
      <c r="R1" s="445"/>
      <c r="S1" s="445"/>
      <c r="T1" s="445"/>
      <c r="U1" s="49"/>
    </row>
    <row r="2" spans="2:25" ht="43.2" customHeight="1" thickBot="1">
      <c r="B2" s="71"/>
      <c r="C2" s="468" t="s">
        <v>1164</v>
      </c>
      <c r="D2" s="468"/>
      <c r="E2" s="468"/>
      <c r="F2" s="468"/>
      <c r="G2" s="468"/>
      <c r="H2" s="468"/>
      <c r="I2" s="468"/>
      <c r="J2" s="468"/>
      <c r="K2" s="468"/>
      <c r="L2" s="468"/>
      <c r="M2" s="468"/>
      <c r="N2" s="468"/>
      <c r="O2" s="468"/>
      <c r="P2" s="468"/>
      <c r="Q2" s="468"/>
      <c r="R2" s="468"/>
      <c r="S2" s="468"/>
      <c r="T2" s="468"/>
      <c r="U2" s="49"/>
    </row>
    <row r="3" spans="2:25" ht="30.6" customHeight="1" thickBot="1">
      <c r="B3" s="73"/>
      <c r="C3" s="106"/>
      <c r="D3" s="459" t="s">
        <v>133</v>
      </c>
      <c r="E3" s="460"/>
      <c r="F3" s="460"/>
      <c r="G3" s="460"/>
      <c r="H3" s="460"/>
      <c r="I3" s="460"/>
      <c r="J3" s="460"/>
      <c r="K3" s="460"/>
      <c r="L3" s="460"/>
      <c r="M3" s="460"/>
      <c r="N3" s="460"/>
      <c r="O3" s="460"/>
      <c r="P3" s="460"/>
      <c r="Q3" s="460"/>
      <c r="R3" s="460"/>
      <c r="S3" s="461"/>
      <c r="T3" s="106"/>
      <c r="U3" s="53"/>
    </row>
    <row r="4" spans="2:25" ht="23.4" customHeight="1" thickBot="1">
      <c r="B4" s="73"/>
      <c r="C4" s="106"/>
      <c r="D4" s="134"/>
      <c r="E4" s="134"/>
      <c r="F4" s="134"/>
      <c r="G4" s="134"/>
      <c r="H4" s="134"/>
      <c r="I4" s="134"/>
      <c r="J4" s="134"/>
      <c r="K4" s="134"/>
      <c r="L4" s="134"/>
      <c r="M4" s="134"/>
      <c r="N4" s="134"/>
      <c r="O4" s="134"/>
      <c r="P4" s="134"/>
      <c r="Q4" s="134"/>
      <c r="R4" s="134"/>
      <c r="S4" s="134"/>
      <c r="T4" s="106"/>
      <c r="U4" s="53"/>
    </row>
    <row r="5" spans="2:25" s="85" customFormat="1" ht="30.6" customHeight="1">
      <c r="B5" s="685" t="s">
        <v>134</v>
      </c>
      <c r="C5" s="686"/>
      <c r="D5" s="686"/>
      <c r="E5" s="970" t="s">
        <v>911</v>
      </c>
      <c r="F5" s="971"/>
      <c r="G5" s="971"/>
      <c r="H5" s="971"/>
      <c r="I5" s="971"/>
      <c r="J5" s="971"/>
      <c r="K5" s="971"/>
      <c r="L5" s="971"/>
      <c r="M5" s="972"/>
      <c r="N5" s="976" t="s">
        <v>1001</v>
      </c>
      <c r="O5" s="689"/>
      <c r="P5" s="689"/>
      <c r="Q5" s="689"/>
      <c r="R5" s="689"/>
      <c r="S5" s="689"/>
      <c r="T5" s="689"/>
      <c r="U5" s="690"/>
    </row>
    <row r="6" spans="2:25" s="85" customFormat="1" ht="30.6" customHeight="1">
      <c r="B6" s="687" t="s">
        <v>135</v>
      </c>
      <c r="C6" s="688"/>
      <c r="D6" s="688"/>
      <c r="E6" s="975" t="s">
        <v>702</v>
      </c>
      <c r="F6" s="975"/>
      <c r="G6" s="975"/>
      <c r="H6" s="975"/>
      <c r="I6" s="975"/>
      <c r="J6" s="973" t="s">
        <v>700</v>
      </c>
      <c r="K6" s="973"/>
      <c r="L6" s="973"/>
      <c r="M6" s="973"/>
      <c r="N6" s="973"/>
      <c r="O6" s="973"/>
      <c r="P6" s="973"/>
      <c r="Q6" s="973"/>
      <c r="R6" s="973"/>
      <c r="S6" s="973"/>
      <c r="T6" s="973"/>
      <c r="U6" s="974"/>
    </row>
    <row r="7" spans="2:25" s="56" customFormat="1" ht="34.950000000000003" customHeight="1" thickBot="1">
      <c r="B7" s="483" t="s">
        <v>962</v>
      </c>
      <c r="C7" s="484"/>
      <c r="D7" s="484"/>
      <c r="E7" s="489">
        <f>U40</f>
        <v>329715.51</v>
      </c>
      <c r="F7" s="490"/>
      <c r="G7" s="491"/>
      <c r="H7" s="488" t="s">
        <v>991</v>
      </c>
      <c r="I7" s="488"/>
      <c r="J7" s="488"/>
      <c r="K7" s="488"/>
      <c r="L7" s="489">
        <v>355672.24</v>
      </c>
      <c r="M7" s="490"/>
      <c r="N7" s="490"/>
      <c r="O7" s="490"/>
      <c r="P7" s="486"/>
      <c r="Q7" s="486"/>
      <c r="R7" s="486"/>
      <c r="S7" s="486"/>
      <c r="T7" s="486"/>
      <c r="U7" s="487"/>
      <c r="W7" s="85"/>
      <c r="X7" s="122"/>
      <c r="Y7" s="85"/>
    </row>
    <row r="8" spans="2:25" s="58" customFormat="1" ht="31.95" customHeight="1" thickBot="1">
      <c r="B8" s="655" t="s">
        <v>137</v>
      </c>
      <c r="C8" s="656"/>
      <c r="D8" s="656"/>
      <c r="E8" s="656"/>
      <c r="F8" s="656"/>
      <c r="G8" s="656"/>
      <c r="H8" s="656"/>
      <c r="I8" s="656"/>
      <c r="J8" s="656"/>
      <c r="K8" s="656"/>
      <c r="L8" s="656"/>
      <c r="M8" s="656"/>
      <c r="N8" s="656"/>
      <c r="O8" s="656"/>
      <c r="P8" s="656"/>
      <c r="Q8" s="656"/>
      <c r="R8" s="656"/>
      <c r="S8" s="656"/>
      <c r="T8" s="656"/>
      <c r="U8" s="657"/>
      <c r="V8" s="56"/>
    </row>
    <row r="9" spans="2:25" s="58" customFormat="1" ht="28.95" customHeight="1" thickBot="1">
      <c r="B9" s="674" t="s">
        <v>138</v>
      </c>
      <c r="C9" s="675"/>
      <c r="D9" s="676" t="s">
        <v>130</v>
      </c>
      <c r="E9" s="676"/>
      <c r="F9" s="675" t="s">
        <v>139</v>
      </c>
      <c r="G9" s="675"/>
      <c r="H9" s="676" t="s">
        <v>164</v>
      </c>
      <c r="I9" s="676"/>
      <c r="J9" s="676"/>
      <c r="K9" s="676"/>
      <c r="L9" s="676"/>
      <c r="M9" s="676"/>
      <c r="N9" s="675" t="s">
        <v>140</v>
      </c>
      <c r="O9" s="675"/>
      <c r="P9" s="675"/>
      <c r="Q9" s="676" t="s">
        <v>454</v>
      </c>
      <c r="R9" s="676"/>
      <c r="S9" s="676"/>
      <c r="T9" s="676"/>
      <c r="U9" s="677"/>
      <c r="V9" s="56"/>
    </row>
    <row r="10" spans="2:25" s="58" customFormat="1" ht="34.200000000000003"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56"/>
    </row>
    <row r="11" spans="2:25" s="58" customFormat="1" ht="63.6" customHeight="1" thickBot="1">
      <c r="B11" s="662" t="s">
        <v>912</v>
      </c>
      <c r="C11" s="663"/>
      <c r="D11" s="663"/>
      <c r="E11" s="663"/>
      <c r="F11" s="663"/>
      <c r="G11" s="663"/>
      <c r="H11" s="663"/>
      <c r="I11" s="663"/>
      <c r="J11" s="663"/>
      <c r="K11" s="663"/>
      <c r="L11" s="663"/>
      <c r="M11" s="663"/>
      <c r="N11" s="663"/>
      <c r="O11" s="663"/>
      <c r="P11" s="663"/>
      <c r="Q11" s="663"/>
      <c r="R11" s="663"/>
      <c r="S11" s="663"/>
      <c r="T11" s="663"/>
      <c r="U11" s="664"/>
      <c r="V11" s="56"/>
    </row>
    <row r="12" spans="2:25" s="58" customFormat="1" ht="34.200000000000003"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row>
    <row r="13" spans="2:25" s="58" customFormat="1" ht="41.4" customHeight="1" thickBot="1">
      <c r="B13" s="665" t="s">
        <v>902</v>
      </c>
      <c r="C13" s="666"/>
      <c r="D13" s="666"/>
      <c r="E13" s="666"/>
      <c r="F13" s="666"/>
      <c r="G13" s="666"/>
      <c r="H13" s="666"/>
      <c r="I13" s="666"/>
      <c r="J13" s="666"/>
      <c r="K13" s="666"/>
      <c r="L13" s="666"/>
      <c r="M13" s="666"/>
      <c r="N13" s="666"/>
      <c r="O13" s="666"/>
      <c r="P13" s="666"/>
      <c r="Q13" s="666"/>
      <c r="R13" s="666"/>
      <c r="S13" s="666"/>
      <c r="T13" s="666"/>
      <c r="U13" s="667"/>
      <c r="V13" s="56"/>
    </row>
    <row r="14" spans="2:25" s="58" customFormat="1" ht="33.6" customHeight="1" thickBot="1">
      <c r="B14" s="822" t="s">
        <v>901</v>
      </c>
      <c r="C14" s="823"/>
      <c r="D14" s="824"/>
      <c r="E14" s="668" t="s">
        <v>913</v>
      </c>
      <c r="F14" s="669"/>
      <c r="G14" s="669"/>
      <c r="H14" s="669"/>
      <c r="I14" s="669"/>
      <c r="J14" s="669"/>
      <c r="K14" s="669"/>
      <c r="L14" s="669"/>
      <c r="M14" s="669"/>
      <c r="N14" s="669"/>
      <c r="O14" s="669"/>
      <c r="P14" s="669"/>
      <c r="Q14" s="669"/>
      <c r="R14" s="669"/>
      <c r="S14" s="669"/>
      <c r="T14" s="669"/>
      <c r="U14" s="670"/>
      <c r="V14" s="56"/>
    </row>
    <row r="15" spans="2:25" s="58" customFormat="1" ht="33" customHeight="1" thickBot="1">
      <c r="B15" s="796" t="s">
        <v>100</v>
      </c>
      <c r="C15" s="797"/>
      <c r="D15" s="797"/>
      <c r="E15" s="797"/>
      <c r="F15" s="797"/>
      <c r="G15" s="797"/>
      <c r="H15" s="797"/>
      <c r="I15" s="797"/>
      <c r="J15" s="797"/>
      <c r="K15" s="797"/>
      <c r="L15" s="797"/>
      <c r="M15" s="797"/>
      <c r="N15" s="797"/>
      <c r="O15" s="797"/>
      <c r="P15" s="797"/>
      <c r="Q15" s="797"/>
      <c r="R15" s="797"/>
      <c r="S15" s="797"/>
      <c r="T15" s="797"/>
      <c r="U15" s="798"/>
      <c r="V15" s="56"/>
    </row>
    <row r="16" spans="2:25" s="58" customFormat="1" ht="33" customHeight="1" thickBot="1">
      <c r="B16" s="173" t="s">
        <v>88</v>
      </c>
      <c r="C16" s="963" t="s">
        <v>91</v>
      </c>
      <c r="D16" s="963"/>
      <c r="E16" s="963" t="s">
        <v>92</v>
      </c>
      <c r="F16" s="963"/>
      <c r="G16" s="963" t="s">
        <v>151</v>
      </c>
      <c r="H16" s="963"/>
      <c r="I16" s="963" t="s">
        <v>427</v>
      </c>
      <c r="J16" s="963"/>
      <c r="K16" s="963"/>
      <c r="L16" s="977" t="s">
        <v>101</v>
      </c>
      <c r="M16" s="978"/>
      <c r="N16" s="979"/>
      <c r="O16" s="963" t="s">
        <v>93</v>
      </c>
      <c r="P16" s="963"/>
      <c r="Q16" s="963"/>
      <c r="R16" s="963" t="s">
        <v>428</v>
      </c>
      <c r="S16" s="963"/>
      <c r="T16" s="963"/>
      <c r="U16" s="210" t="s">
        <v>99</v>
      </c>
      <c r="V16" s="56"/>
    </row>
    <row r="17" spans="2:22" s="58" customFormat="1" ht="59.4" customHeight="1">
      <c r="B17" s="964" t="s">
        <v>89</v>
      </c>
      <c r="C17" s="961" t="s">
        <v>914</v>
      </c>
      <c r="D17" s="961"/>
      <c r="E17" s="961" t="s">
        <v>473</v>
      </c>
      <c r="F17" s="961"/>
      <c r="G17" s="961" t="s">
        <v>95</v>
      </c>
      <c r="H17" s="961"/>
      <c r="I17" s="961" t="s">
        <v>336</v>
      </c>
      <c r="J17" s="961"/>
      <c r="K17" s="961"/>
      <c r="L17" s="967" t="s">
        <v>158</v>
      </c>
      <c r="M17" s="968"/>
      <c r="N17" s="969"/>
      <c r="O17" s="961" t="s">
        <v>94</v>
      </c>
      <c r="P17" s="961"/>
      <c r="Q17" s="961"/>
      <c r="R17" s="961" t="s">
        <v>455</v>
      </c>
      <c r="S17" s="961"/>
      <c r="T17" s="961"/>
      <c r="U17" s="962">
        <f>U24</f>
        <v>1</v>
      </c>
      <c r="V17" s="56"/>
    </row>
    <row r="18" spans="2:22" s="58" customFormat="1" ht="52.2" customHeight="1">
      <c r="B18" s="454"/>
      <c r="C18" s="628"/>
      <c r="D18" s="628"/>
      <c r="E18" s="628"/>
      <c r="F18" s="628"/>
      <c r="G18" s="628"/>
      <c r="H18" s="628"/>
      <c r="I18" s="628"/>
      <c r="J18" s="628"/>
      <c r="K18" s="628"/>
      <c r="L18" s="640"/>
      <c r="M18" s="641"/>
      <c r="N18" s="642"/>
      <c r="O18" s="628"/>
      <c r="P18" s="628"/>
      <c r="Q18" s="628"/>
      <c r="R18" s="628"/>
      <c r="S18" s="628"/>
      <c r="T18" s="628"/>
      <c r="U18" s="636"/>
      <c r="V18" s="56"/>
    </row>
    <row r="19" spans="2:22" s="58" customFormat="1" ht="52.2" customHeight="1">
      <c r="B19" s="454" t="s">
        <v>433</v>
      </c>
      <c r="C19" s="628" t="s">
        <v>472</v>
      </c>
      <c r="D19" s="628"/>
      <c r="E19" s="628" t="s">
        <v>474</v>
      </c>
      <c r="F19" s="628"/>
      <c r="G19" s="628" t="s">
        <v>96</v>
      </c>
      <c r="H19" s="628"/>
      <c r="I19" s="628" t="s">
        <v>337</v>
      </c>
      <c r="J19" s="628"/>
      <c r="K19" s="628"/>
      <c r="L19" s="637" t="s">
        <v>158</v>
      </c>
      <c r="M19" s="638"/>
      <c r="N19" s="639"/>
      <c r="O19" s="637" t="s">
        <v>94</v>
      </c>
      <c r="P19" s="638"/>
      <c r="Q19" s="639"/>
      <c r="R19" s="628" t="s">
        <v>456</v>
      </c>
      <c r="S19" s="628"/>
      <c r="T19" s="628"/>
      <c r="U19" s="635">
        <f>U27</f>
        <v>1</v>
      </c>
      <c r="V19" s="56"/>
    </row>
    <row r="20" spans="2:22" s="58" customFormat="1" ht="62.4" customHeight="1">
      <c r="B20" s="454"/>
      <c r="C20" s="628"/>
      <c r="D20" s="628"/>
      <c r="E20" s="628"/>
      <c r="F20" s="628"/>
      <c r="G20" s="628"/>
      <c r="H20" s="628"/>
      <c r="I20" s="628"/>
      <c r="J20" s="628"/>
      <c r="K20" s="628"/>
      <c r="L20" s="640"/>
      <c r="M20" s="641"/>
      <c r="N20" s="642"/>
      <c r="O20" s="640"/>
      <c r="P20" s="641"/>
      <c r="Q20" s="642"/>
      <c r="R20" s="628"/>
      <c r="S20" s="628"/>
      <c r="T20" s="628"/>
      <c r="U20" s="636"/>
      <c r="V20" s="56"/>
    </row>
    <row r="21" spans="2:22" s="58" customFormat="1" ht="122.4" customHeight="1">
      <c r="B21" s="160" t="s">
        <v>90</v>
      </c>
      <c r="C21" s="629" t="s">
        <v>457</v>
      </c>
      <c r="D21" s="630"/>
      <c r="E21" s="629" t="s">
        <v>475</v>
      </c>
      <c r="F21" s="630"/>
      <c r="G21" s="629" t="s">
        <v>96</v>
      </c>
      <c r="H21" s="630"/>
      <c r="I21" s="629" t="s">
        <v>338</v>
      </c>
      <c r="J21" s="631"/>
      <c r="K21" s="630"/>
      <c r="L21" s="629" t="s">
        <v>158</v>
      </c>
      <c r="M21" s="631"/>
      <c r="N21" s="630"/>
      <c r="O21" s="629" t="s">
        <v>94</v>
      </c>
      <c r="P21" s="631"/>
      <c r="Q21" s="630"/>
      <c r="R21" s="629" t="s">
        <v>915</v>
      </c>
      <c r="S21" s="631"/>
      <c r="T21" s="630"/>
      <c r="U21" s="276">
        <v>1</v>
      </c>
      <c r="V21" s="56"/>
    </row>
    <row r="22" spans="2:22" s="58" customFormat="1" ht="115.95" customHeight="1" thickBot="1">
      <c r="B22" s="278" t="s">
        <v>144</v>
      </c>
      <c r="C22" s="632" t="s">
        <v>506</v>
      </c>
      <c r="D22" s="633"/>
      <c r="E22" s="632" t="s">
        <v>509</v>
      </c>
      <c r="F22" s="633"/>
      <c r="G22" s="632" t="s">
        <v>97</v>
      </c>
      <c r="H22" s="633"/>
      <c r="I22" s="632" t="s">
        <v>701</v>
      </c>
      <c r="J22" s="634"/>
      <c r="K22" s="633"/>
      <c r="L22" s="632" t="s">
        <v>157</v>
      </c>
      <c r="M22" s="634"/>
      <c r="N22" s="633"/>
      <c r="O22" s="632" t="s">
        <v>94</v>
      </c>
      <c r="P22" s="634"/>
      <c r="Q22" s="633"/>
      <c r="R22" s="632" t="s">
        <v>915</v>
      </c>
      <c r="S22" s="634"/>
      <c r="T22" s="633"/>
      <c r="U22" s="149">
        <v>1</v>
      </c>
      <c r="V22" s="56"/>
    </row>
    <row r="23" spans="2:22" s="104" customFormat="1" ht="46.95" customHeight="1">
      <c r="B23" s="265" t="s">
        <v>427</v>
      </c>
      <c r="C23" s="432" t="s">
        <v>142</v>
      </c>
      <c r="D23" s="432"/>
      <c r="E23" s="432"/>
      <c r="F23" s="432" t="s">
        <v>28</v>
      </c>
      <c r="G23" s="432"/>
      <c r="H23" s="194" t="s">
        <v>30</v>
      </c>
      <c r="I23" s="194" t="s">
        <v>31</v>
      </c>
      <c r="J23" s="194" t="s">
        <v>32</v>
      </c>
      <c r="K23" s="194" t="s">
        <v>33</v>
      </c>
      <c r="L23" s="194" t="s">
        <v>34</v>
      </c>
      <c r="M23" s="194" t="s">
        <v>35</v>
      </c>
      <c r="N23" s="194" t="s">
        <v>36</v>
      </c>
      <c r="O23" s="194" t="s">
        <v>37</v>
      </c>
      <c r="P23" s="194" t="s">
        <v>38</v>
      </c>
      <c r="Q23" s="194" t="s">
        <v>39</v>
      </c>
      <c r="R23" s="194" t="s">
        <v>40</v>
      </c>
      <c r="S23" s="194" t="s">
        <v>41</v>
      </c>
      <c r="T23" s="194" t="s">
        <v>42</v>
      </c>
      <c r="U23" s="196" t="s">
        <v>143</v>
      </c>
    </row>
    <row r="24" spans="2:22" s="101" customFormat="1" ht="30.6" customHeight="1">
      <c r="B24" s="179" t="s">
        <v>44</v>
      </c>
      <c r="C24" s="899" t="s">
        <v>399</v>
      </c>
      <c r="D24" s="899"/>
      <c r="E24" s="899"/>
      <c r="F24" s="900" t="s">
        <v>298</v>
      </c>
      <c r="G24" s="900"/>
      <c r="H24" s="224">
        <v>1</v>
      </c>
      <c r="I24" s="224">
        <v>1</v>
      </c>
      <c r="J24" s="143">
        <v>1</v>
      </c>
      <c r="K24" s="224">
        <v>1</v>
      </c>
      <c r="L24" s="224">
        <v>1</v>
      </c>
      <c r="M24" s="143">
        <v>1</v>
      </c>
      <c r="N24" s="224">
        <v>1</v>
      </c>
      <c r="O24" s="224">
        <v>1</v>
      </c>
      <c r="P24" s="143">
        <v>1</v>
      </c>
      <c r="Q24" s="224">
        <v>1</v>
      </c>
      <c r="R24" s="224">
        <v>1</v>
      </c>
      <c r="S24" s="143">
        <v>1</v>
      </c>
      <c r="T24" s="143">
        <f>SUM(H24:S24)</f>
        <v>12</v>
      </c>
      <c r="U24" s="898">
        <f>+T25/T24</f>
        <v>1</v>
      </c>
    </row>
    <row r="25" spans="2:22" s="101" customFormat="1" ht="30.6" customHeight="1">
      <c r="B25" s="179" t="s">
        <v>45</v>
      </c>
      <c r="C25" s="899" t="s">
        <v>400</v>
      </c>
      <c r="D25" s="899"/>
      <c r="E25" s="899"/>
      <c r="F25" s="900" t="s">
        <v>298</v>
      </c>
      <c r="G25" s="900"/>
      <c r="H25" s="224">
        <v>1</v>
      </c>
      <c r="I25" s="224">
        <v>1</v>
      </c>
      <c r="J25" s="143">
        <v>1</v>
      </c>
      <c r="K25" s="224">
        <v>1</v>
      </c>
      <c r="L25" s="224">
        <v>1</v>
      </c>
      <c r="M25" s="143">
        <v>1</v>
      </c>
      <c r="N25" s="224">
        <v>1</v>
      </c>
      <c r="O25" s="224">
        <v>1</v>
      </c>
      <c r="P25" s="143">
        <v>1</v>
      </c>
      <c r="Q25" s="224">
        <v>1</v>
      </c>
      <c r="R25" s="224">
        <v>1</v>
      </c>
      <c r="S25" s="143">
        <v>1</v>
      </c>
      <c r="T25" s="143">
        <f>SUM(H25:S25)</f>
        <v>12</v>
      </c>
      <c r="U25" s="898"/>
    </row>
    <row r="26" spans="2:22" s="104" customFormat="1" ht="46.95" customHeight="1">
      <c r="B26" s="266" t="s">
        <v>427</v>
      </c>
      <c r="C26" s="427" t="s">
        <v>142</v>
      </c>
      <c r="D26" s="427"/>
      <c r="E26" s="427"/>
      <c r="F26" s="427" t="s">
        <v>28</v>
      </c>
      <c r="G26" s="427"/>
      <c r="H26" s="264" t="s">
        <v>30</v>
      </c>
      <c r="I26" s="264" t="s">
        <v>31</v>
      </c>
      <c r="J26" s="264" t="s">
        <v>32</v>
      </c>
      <c r="K26" s="264" t="s">
        <v>33</v>
      </c>
      <c r="L26" s="264" t="s">
        <v>34</v>
      </c>
      <c r="M26" s="264" t="s">
        <v>35</v>
      </c>
      <c r="N26" s="264" t="s">
        <v>36</v>
      </c>
      <c r="O26" s="264" t="s">
        <v>37</v>
      </c>
      <c r="P26" s="264" t="s">
        <v>38</v>
      </c>
      <c r="Q26" s="264" t="s">
        <v>39</v>
      </c>
      <c r="R26" s="264" t="s">
        <v>40</v>
      </c>
      <c r="S26" s="264" t="s">
        <v>41</v>
      </c>
      <c r="T26" s="264" t="s">
        <v>42</v>
      </c>
      <c r="U26" s="267" t="s">
        <v>143</v>
      </c>
    </row>
    <row r="27" spans="2:22" s="101" customFormat="1" ht="30.6" customHeight="1">
      <c r="B27" s="179" t="s">
        <v>44</v>
      </c>
      <c r="C27" s="899" t="s">
        <v>401</v>
      </c>
      <c r="D27" s="899"/>
      <c r="E27" s="899"/>
      <c r="F27" s="900" t="s">
        <v>217</v>
      </c>
      <c r="G27" s="900"/>
      <c r="H27" s="224">
        <v>1</v>
      </c>
      <c r="I27" s="224">
        <v>1</v>
      </c>
      <c r="J27" s="143">
        <v>1</v>
      </c>
      <c r="K27" s="224">
        <v>1</v>
      </c>
      <c r="L27" s="224">
        <v>1</v>
      </c>
      <c r="M27" s="143">
        <v>1</v>
      </c>
      <c r="N27" s="224">
        <v>1</v>
      </c>
      <c r="O27" s="224">
        <v>1</v>
      </c>
      <c r="P27" s="143">
        <v>1</v>
      </c>
      <c r="Q27" s="224">
        <v>1</v>
      </c>
      <c r="R27" s="224">
        <v>1</v>
      </c>
      <c r="S27" s="143">
        <v>1</v>
      </c>
      <c r="T27" s="143">
        <f>SUM(H27:S27)</f>
        <v>12</v>
      </c>
      <c r="U27" s="898">
        <f>+T28/T27</f>
        <v>1</v>
      </c>
    </row>
    <row r="28" spans="2:22" s="101" customFormat="1" ht="30.6" customHeight="1">
      <c r="B28" s="179" t="s">
        <v>45</v>
      </c>
      <c r="C28" s="899" t="s">
        <v>221</v>
      </c>
      <c r="D28" s="899"/>
      <c r="E28" s="899"/>
      <c r="F28" s="900" t="s">
        <v>217</v>
      </c>
      <c r="G28" s="900"/>
      <c r="H28" s="224">
        <v>1</v>
      </c>
      <c r="I28" s="224">
        <v>1</v>
      </c>
      <c r="J28" s="143">
        <v>1</v>
      </c>
      <c r="K28" s="224">
        <v>1</v>
      </c>
      <c r="L28" s="224">
        <v>1</v>
      </c>
      <c r="M28" s="143">
        <v>1</v>
      </c>
      <c r="N28" s="224">
        <v>1</v>
      </c>
      <c r="O28" s="224">
        <v>1</v>
      </c>
      <c r="P28" s="143">
        <v>1</v>
      </c>
      <c r="Q28" s="224">
        <v>1</v>
      </c>
      <c r="R28" s="224">
        <v>1</v>
      </c>
      <c r="S28" s="143">
        <v>1</v>
      </c>
      <c r="T28" s="143">
        <f>SUM(H28:S28)</f>
        <v>12</v>
      </c>
      <c r="U28" s="898"/>
    </row>
    <row r="29" spans="2:22" s="104" customFormat="1" ht="46.95" customHeight="1">
      <c r="B29" s="266" t="s">
        <v>427</v>
      </c>
      <c r="C29" s="427" t="s">
        <v>142</v>
      </c>
      <c r="D29" s="427"/>
      <c r="E29" s="427"/>
      <c r="F29" s="427" t="s">
        <v>28</v>
      </c>
      <c r="G29" s="427"/>
      <c r="H29" s="264" t="s">
        <v>30</v>
      </c>
      <c r="I29" s="264" t="s">
        <v>31</v>
      </c>
      <c r="J29" s="264" t="s">
        <v>32</v>
      </c>
      <c r="K29" s="264" t="s">
        <v>33</v>
      </c>
      <c r="L29" s="264" t="s">
        <v>34</v>
      </c>
      <c r="M29" s="264" t="s">
        <v>35</v>
      </c>
      <c r="N29" s="264" t="s">
        <v>36</v>
      </c>
      <c r="O29" s="264" t="s">
        <v>37</v>
      </c>
      <c r="P29" s="264" t="s">
        <v>38</v>
      </c>
      <c r="Q29" s="264" t="s">
        <v>39</v>
      </c>
      <c r="R29" s="264" t="s">
        <v>40</v>
      </c>
      <c r="S29" s="264" t="s">
        <v>41</v>
      </c>
      <c r="T29" s="264" t="s">
        <v>42</v>
      </c>
      <c r="U29" s="267" t="s">
        <v>143</v>
      </c>
    </row>
    <row r="30" spans="2:22" s="101" customFormat="1" ht="30.6" customHeight="1">
      <c r="B30" s="179" t="s">
        <v>44</v>
      </c>
      <c r="C30" s="899" t="s">
        <v>402</v>
      </c>
      <c r="D30" s="899"/>
      <c r="E30" s="899"/>
      <c r="F30" s="900" t="s">
        <v>122</v>
      </c>
      <c r="G30" s="900"/>
      <c r="H30" s="224">
        <v>1</v>
      </c>
      <c r="I30" s="224">
        <v>1</v>
      </c>
      <c r="J30" s="143">
        <v>1</v>
      </c>
      <c r="K30" s="224">
        <v>1</v>
      </c>
      <c r="L30" s="224">
        <v>1</v>
      </c>
      <c r="M30" s="143">
        <v>1</v>
      </c>
      <c r="N30" s="224">
        <v>1</v>
      </c>
      <c r="O30" s="224">
        <v>1</v>
      </c>
      <c r="P30" s="143">
        <v>1</v>
      </c>
      <c r="Q30" s="224">
        <v>1</v>
      </c>
      <c r="R30" s="224">
        <v>1</v>
      </c>
      <c r="S30" s="143">
        <v>1</v>
      </c>
      <c r="T30" s="143">
        <f>SUM(H30:S30)</f>
        <v>12</v>
      </c>
      <c r="U30" s="898">
        <f>+T30/T31</f>
        <v>1</v>
      </c>
    </row>
    <row r="31" spans="2:22" s="101" customFormat="1" ht="30.6" customHeight="1">
      <c r="B31" s="179" t="s">
        <v>45</v>
      </c>
      <c r="C31" s="899" t="s">
        <v>371</v>
      </c>
      <c r="D31" s="899"/>
      <c r="E31" s="899"/>
      <c r="F31" s="900" t="s">
        <v>122</v>
      </c>
      <c r="G31" s="900"/>
      <c r="H31" s="224">
        <v>1</v>
      </c>
      <c r="I31" s="224">
        <v>1</v>
      </c>
      <c r="J31" s="143">
        <v>1</v>
      </c>
      <c r="K31" s="224">
        <v>1</v>
      </c>
      <c r="L31" s="224">
        <v>1</v>
      </c>
      <c r="M31" s="143">
        <v>1</v>
      </c>
      <c r="N31" s="224">
        <v>1</v>
      </c>
      <c r="O31" s="224">
        <v>1</v>
      </c>
      <c r="P31" s="143">
        <v>1</v>
      </c>
      <c r="Q31" s="224">
        <v>1</v>
      </c>
      <c r="R31" s="224">
        <v>1</v>
      </c>
      <c r="S31" s="143">
        <v>1</v>
      </c>
      <c r="T31" s="143">
        <f>SUM(H31:S31)</f>
        <v>12</v>
      </c>
      <c r="U31" s="898"/>
    </row>
    <row r="32" spans="2:22" s="104" customFormat="1" ht="46.95" customHeight="1">
      <c r="B32" s="266" t="s">
        <v>427</v>
      </c>
      <c r="C32" s="427" t="s">
        <v>142</v>
      </c>
      <c r="D32" s="427"/>
      <c r="E32" s="427"/>
      <c r="F32" s="427" t="s">
        <v>28</v>
      </c>
      <c r="G32" s="427"/>
      <c r="H32" s="264" t="s">
        <v>30</v>
      </c>
      <c r="I32" s="264" t="s">
        <v>31</v>
      </c>
      <c r="J32" s="264" t="s">
        <v>32</v>
      </c>
      <c r="K32" s="264" t="s">
        <v>33</v>
      </c>
      <c r="L32" s="264" t="s">
        <v>34</v>
      </c>
      <c r="M32" s="264" t="s">
        <v>35</v>
      </c>
      <c r="N32" s="264" t="s">
        <v>36</v>
      </c>
      <c r="O32" s="264" t="s">
        <v>37</v>
      </c>
      <c r="P32" s="264" t="s">
        <v>38</v>
      </c>
      <c r="Q32" s="264" t="s">
        <v>39</v>
      </c>
      <c r="R32" s="264" t="s">
        <v>40</v>
      </c>
      <c r="S32" s="264" t="s">
        <v>41</v>
      </c>
      <c r="T32" s="264" t="s">
        <v>42</v>
      </c>
      <c r="U32" s="267" t="s">
        <v>143</v>
      </c>
    </row>
    <row r="33" spans="2:27" s="101" customFormat="1" ht="30.6" customHeight="1">
      <c r="B33" s="179" t="s">
        <v>44</v>
      </c>
      <c r="C33" s="900" t="s">
        <v>515</v>
      </c>
      <c r="D33" s="900"/>
      <c r="E33" s="900"/>
      <c r="F33" s="900" t="s">
        <v>122</v>
      </c>
      <c r="G33" s="900"/>
      <c r="H33" s="224">
        <v>1</v>
      </c>
      <c r="I33" s="224">
        <v>1</v>
      </c>
      <c r="J33" s="143">
        <v>1</v>
      </c>
      <c r="K33" s="224">
        <v>1</v>
      </c>
      <c r="L33" s="224">
        <v>1</v>
      </c>
      <c r="M33" s="143">
        <v>1</v>
      </c>
      <c r="N33" s="224">
        <v>1</v>
      </c>
      <c r="O33" s="224">
        <v>1</v>
      </c>
      <c r="P33" s="143">
        <v>1</v>
      </c>
      <c r="Q33" s="224">
        <v>1</v>
      </c>
      <c r="R33" s="224">
        <v>1</v>
      </c>
      <c r="S33" s="143">
        <v>1</v>
      </c>
      <c r="T33" s="143">
        <f>SUM(H33:S33)</f>
        <v>12</v>
      </c>
      <c r="U33" s="898">
        <f>+T34/T33</f>
        <v>1</v>
      </c>
    </row>
    <row r="34" spans="2:27" s="101" customFormat="1" ht="30.6" customHeight="1" thickBot="1">
      <c r="B34" s="191" t="s">
        <v>45</v>
      </c>
      <c r="C34" s="902" t="s">
        <v>516</v>
      </c>
      <c r="D34" s="902"/>
      <c r="E34" s="902"/>
      <c r="F34" s="966" t="s">
        <v>122</v>
      </c>
      <c r="G34" s="966"/>
      <c r="H34" s="273">
        <v>1</v>
      </c>
      <c r="I34" s="273">
        <v>1</v>
      </c>
      <c r="J34" s="183">
        <v>1</v>
      </c>
      <c r="K34" s="273">
        <v>1</v>
      </c>
      <c r="L34" s="273">
        <v>1</v>
      </c>
      <c r="M34" s="183">
        <v>1</v>
      </c>
      <c r="N34" s="224">
        <v>1</v>
      </c>
      <c r="O34" s="224">
        <v>1</v>
      </c>
      <c r="P34" s="143">
        <v>1</v>
      </c>
      <c r="Q34" s="224">
        <v>1</v>
      </c>
      <c r="R34" s="224">
        <v>1</v>
      </c>
      <c r="S34" s="143">
        <v>1</v>
      </c>
      <c r="T34" s="183">
        <f>SUM(H34:S34)</f>
        <v>12</v>
      </c>
      <c r="U34" s="901"/>
    </row>
    <row r="35" spans="2:27" s="58" customFormat="1" ht="39" customHeight="1" thickBot="1">
      <c r="B35" s="683" t="s">
        <v>145</v>
      </c>
      <c r="C35" s="684"/>
      <c r="D35" s="684"/>
      <c r="E35" s="684"/>
      <c r="F35" s="684"/>
      <c r="G35" s="684"/>
      <c r="H35" s="684"/>
      <c r="I35" s="684"/>
      <c r="J35" s="684"/>
      <c r="K35" s="684"/>
      <c r="L35" s="684"/>
      <c r="M35" s="684"/>
      <c r="N35" s="684"/>
      <c r="O35" s="684"/>
      <c r="P35" s="684"/>
      <c r="Q35" s="684"/>
      <c r="R35" s="684"/>
      <c r="S35" s="684"/>
      <c r="T35" s="684"/>
      <c r="U35" s="684"/>
      <c r="V35" s="405"/>
    </row>
    <row r="36" spans="2:27" s="58" customFormat="1" ht="34.950000000000003" customHeight="1" thickBot="1">
      <c r="B36" s="403" t="s">
        <v>424</v>
      </c>
      <c r="C36" s="404"/>
      <c r="D36" s="404"/>
      <c r="E36" s="404"/>
      <c r="F36" s="404"/>
      <c r="G36" s="404"/>
      <c r="H36" s="404"/>
      <c r="I36" s="404"/>
      <c r="J36" s="404"/>
      <c r="K36" s="404"/>
      <c r="L36" s="404"/>
      <c r="M36" s="404"/>
      <c r="N36" s="404"/>
      <c r="O36" s="404"/>
      <c r="P36" s="404"/>
      <c r="Q36" s="404"/>
      <c r="R36" s="404"/>
      <c r="S36" s="404"/>
      <c r="T36" s="404"/>
      <c r="U36" s="404"/>
      <c r="V36" s="405"/>
    </row>
    <row r="37" spans="2:27" s="58" customFormat="1" ht="57" customHeight="1" thickBot="1">
      <c r="B37" s="610" t="s">
        <v>144</v>
      </c>
      <c r="C37" s="772" t="s">
        <v>142</v>
      </c>
      <c r="D37" s="773"/>
      <c r="E37" s="773"/>
      <c r="F37" s="170" t="s">
        <v>532</v>
      </c>
      <c r="G37" s="170" t="s">
        <v>266</v>
      </c>
      <c r="H37" s="170" t="s">
        <v>115</v>
      </c>
      <c r="I37" s="241" t="s">
        <v>103</v>
      </c>
      <c r="J37" s="241" t="s">
        <v>104</v>
      </c>
      <c r="K37" s="241" t="s">
        <v>105</v>
      </c>
      <c r="L37" s="241" t="s">
        <v>106</v>
      </c>
      <c r="M37" s="241" t="s">
        <v>107</v>
      </c>
      <c r="N37" s="241" t="s">
        <v>108</v>
      </c>
      <c r="O37" s="241" t="s">
        <v>109</v>
      </c>
      <c r="P37" s="241" t="s">
        <v>110</v>
      </c>
      <c r="Q37" s="241" t="s">
        <v>111</v>
      </c>
      <c r="R37" s="241" t="s">
        <v>112</v>
      </c>
      <c r="S37" s="241" t="s">
        <v>113</v>
      </c>
      <c r="T37" s="241" t="s">
        <v>114</v>
      </c>
      <c r="U37" s="241" t="s">
        <v>42</v>
      </c>
      <c r="V37" s="171" t="s">
        <v>265</v>
      </c>
    </row>
    <row r="38" spans="2:27" s="58" customFormat="1" ht="95.4" customHeight="1">
      <c r="B38" s="611"/>
      <c r="C38" s="965" t="s">
        <v>504</v>
      </c>
      <c r="D38" s="392"/>
      <c r="E38" s="392"/>
      <c r="F38" s="391">
        <v>48</v>
      </c>
      <c r="G38" s="413" t="s">
        <v>122</v>
      </c>
      <c r="H38" s="392">
        <v>100</v>
      </c>
      <c r="I38" s="375">
        <v>1</v>
      </c>
      <c r="J38" s="375">
        <v>1</v>
      </c>
      <c r="K38" s="376">
        <v>1</v>
      </c>
      <c r="L38" s="375">
        <v>1</v>
      </c>
      <c r="M38" s="375">
        <v>1</v>
      </c>
      <c r="N38" s="376">
        <v>1</v>
      </c>
      <c r="O38" s="375">
        <v>1</v>
      </c>
      <c r="P38" s="375">
        <v>1</v>
      </c>
      <c r="Q38" s="376">
        <v>1</v>
      </c>
      <c r="R38" s="375">
        <v>1</v>
      </c>
      <c r="S38" s="375">
        <v>1</v>
      </c>
      <c r="T38" s="376">
        <v>1</v>
      </c>
      <c r="U38" s="197">
        <f t="shared" ref="U38:U39" si="0">SUM(I38:T38)</f>
        <v>12</v>
      </c>
      <c r="V38" s="959" t="s">
        <v>965</v>
      </c>
    </row>
    <row r="39" spans="2:27" s="58" customFormat="1" ht="95.4" customHeight="1" thickBot="1">
      <c r="B39" s="612"/>
      <c r="C39" s="725"/>
      <c r="D39" s="428"/>
      <c r="E39" s="428"/>
      <c r="F39" s="399"/>
      <c r="G39" s="960"/>
      <c r="H39" s="428"/>
      <c r="I39" s="377">
        <v>27476.29</v>
      </c>
      <c r="J39" s="377">
        <v>27476.29</v>
      </c>
      <c r="K39" s="377">
        <v>27476.29</v>
      </c>
      <c r="L39" s="377">
        <v>27476.29</v>
      </c>
      <c r="M39" s="377">
        <v>27476.29</v>
      </c>
      <c r="N39" s="377">
        <v>27476.29</v>
      </c>
      <c r="O39" s="377">
        <v>27476.29</v>
      </c>
      <c r="P39" s="377">
        <v>27476.29</v>
      </c>
      <c r="Q39" s="377">
        <v>27476.29</v>
      </c>
      <c r="R39" s="377">
        <v>27476.29</v>
      </c>
      <c r="S39" s="377">
        <v>27476.29</v>
      </c>
      <c r="T39" s="377">
        <v>27476.32</v>
      </c>
      <c r="U39" s="167">
        <f t="shared" si="0"/>
        <v>329715.51</v>
      </c>
      <c r="V39" s="726"/>
      <c r="W39" s="252">
        <v>329715.51</v>
      </c>
      <c r="X39" s="117">
        <f>W39/U38</f>
        <v>27476.2925</v>
      </c>
      <c r="Y39" s="253">
        <f>U39-W39</f>
        <v>0</v>
      </c>
      <c r="AA39" s="66"/>
    </row>
    <row r="40" spans="2:27" s="61" customFormat="1" ht="47.4" customHeight="1">
      <c r="B40" s="85"/>
      <c r="C40" s="85"/>
      <c r="D40" s="85"/>
      <c r="E40" s="85"/>
      <c r="F40" s="85"/>
      <c r="G40" s="85"/>
      <c r="H40" s="85"/>
      <c r="I40" s="85"/>
      <c r="J40" s="85"/>
      <c r="K40" s="85"/>
      <c r="L40" s="85"/>
      <c r="M40" s="85"/>
      <c r="N40" s="85"/>
      <c r="O40" s="85"/>
      <c r="P40" s="85"/>
      <c r="Q40" s="85"/>
      <c r="R40" s="609" t="s">
        <v>116</v>
      </c>
      <c r="S40" s="609"/>
      <c r="T40" s="609"/>
      <c r="U40" s="187">
        <f>U39</f>
        <v>329715.51</v>
      </c>
      <c r="V40" s="85"/>
    </row>
    <row r="41" spans="2:27">
      <c r="B41" s="50"/>
      <c r="W41" s="51"/>
      <c r="Y41" s="51"/>
    </row>
    <row r="42" spans="2:27" ht="14.4" thickBot="1">
      <c r="B42" s="50"/>
    </row>
    <row r="43" spans="2:27" s="58" customFormat="1" ht="39" customHeight="1" thickBot="1">
      <c r="B43" s="403" t="s">
        <v>145</v>
      </c>
      <c r="C43" s="404"/>
      <c r="D43" s="404"/>
      <c r="E43" s="404"/>
      <c r="F43" s="404"/>
      <c r="G43" s="404"/>
      <c r="H43" s="404"/>
      <c r="I43" s="404"/>
      <c r="J43" s="404"/>
      <c r="K43" s="404"/>
      <c r="L43" s="404"/>
      <c r="M43" s="404"/>
      <c r="N43" s="404"/>
      <c r="O43" s="404"/>
      <c r="P43" s="404"/>
      <c r="Q43" s="404"/>
      <c r="R43" s="404"/>
      <c r="S43" s="404"/>
      <c r="T43" s="404"/>
      <c r="U43" s="404"/>
      <c r="V43" s="405"/>
    </row>
    <row r="44" spans="2:27" s="58" customFormat="1" ht="34.950000000000003" customHeight="1" thickBot="1">
      <c r="B44" s="403" t="s">
        <v>998</v>
      </c>
      <c r="C44" s="404"/>
      <c r="D44" s="404"/>
      <c r="E44" s="404"/>
      <c r="F44" s="404"/>
      <c r="G44" s="404"/>
      <c r="H44" s="404"/>
      <c r="I44" s="404"/>
      <c r="J44" s="404"/>
      <c r="K44" s="404"/>
      <c r="L44" s="404"/>
      <c r="M44" s="404"/>
      <c r="N44" s="404"/>
      <c r="O44" s="404"/>
      <c r="P44" s="404"/>
      <c r="Q44" s="404"/>
      <c r="R44" s="404"/>
      <c r="S44" s="404"/>
      <c r="T44" s="404"/>
      <c r="U44" s="404"/>
      <c r="V44" s="405"/>
    </row>
    <row r="45" spans="2:27" s="58" customFormat="1" ht="57" customHeight="1" thickBot="1">
      <c r="B45" s="610" t="s">
        <v>144</v>
      </c>
      <c r="C45" s="772" t="s">
        <v>142</v>
      </c>
      <c r="D45" s="773"/>
      <c r="E45" s="773"/>
      <c r="F45" s="170" t="s">
        <v>425</v>
      </c>
      <c r="G45" s="170" t="s">
        <v>266</v>
      </c>
      <c r="H45" s="170" t="s">
        <v>115</v>
      </c>
      <c r="I45" s="241" t="s">
        <v>103</v>
      </c>
      <c r="J45" s="241" t="s">
        <v>104</v>
      </c>
      <c r="K45" s="241" t="s">
        <v>105</v>
      </c>
      <c r="L45" s="241" t="s">
        <v>106</v>
      </c>
      <c r="M45" s="241" t="s">
        <v>107</v>
      </c>
      <c r="N45" s="241" t="s">
        <v>108</v>
      </c>
      <c r="O45" s="241" t="s">
        <v>109</v>
      </c>
      <c r="P45" s="241" t="s">
        <v>110</v>
      </c>
      <c r="Q45" s="241" t="s">
        <v>111</v>
      </c>
      <c r="R45" s="241" t="s">
        <v>112</v>
      </c>
      <c r="S45" s="241" t="s">
        <v>113</v>
      </c>
      <c r="T45" s="241" t="s">
        <v>114</v>
      </c>
      <c r="U45" s="241" t="s">
        <v>42</v>
      </c>
      <c r="V45" s="171" t="s">
        <v>265</v>
      </c>
    </row>
    <row r="46" spans="2:27" s="58" customFormat="1" ht="95.4" customHeight="1">
      <c r="B46" s="611"/>
      <c r="C46" s="965" t="s">
        <v>504</v>
      </c>
      <c r="D46" s="392"/>
      <c r="E46" s="392"/>
      <c r="F46" s="391">
        <v>48</v>
      </c>
      <c r="G46" s="413" t="s">
        <v>122</v>
      </c>
      <c r="H46" s="392">
        <v>100</v>
      </c>
      <c r="I46" s="375">
        <v>1</v>
      </c>
      <c r="J46" s="375">
        <v>1</v>
      </c>
      <c r="K46" s="376">
        <v>1</v>
      </c>
      <c r="L46" s="375">
        <v>1</v>
      </c>
      <c r="M46" s="375">
        <v>1</v>
      </c>
      <c r="N46" s="376">
        <v>1</v>
      </c>
      <c r="O46" s="375">
        <v>1</v>
      </c>
      <c r="P46" s="375">
        <v>1</v>
      </c>
      <c r="Q46" s="376">
        <v>1</v>
      </c>
      <c r="R46" s="375">
        <v>1</v>
      </c>
      <c r="S46" s="375">
        <v>1</v>
      </c>
      <c r="T46" s="376">
        <v>1</v>
      </c>
      <c r="U46" s="197">
        <f t="shared" ref="U46:U47" si="1">SUM(I46:T46)</f>
        <v>12</v>
      </c>
      <c r="V46" s="959" t="s">
        <v>965</v>
      </c>
    </row>
    <row r="47" spans="2:27" s="58" customFormat="1" ht="95.4" customHeight="1" thickBot="1">
      <c r="B47" s="612"/>
      <c r="C47" s="725"/>
      <c r="D47" s="428"/>
      <c r="E47" s="428"/>
      <c r="F47" s="399"/>
      <c r="G47" s="960"/>
      <c r="H47" s="428"/>
      <c r="I47" s="377">
        <v>29639.35</v>
      </c>
      <c r="J47" s="377">
        <v>29639.35</v>
      </c>
      <c r="K47" s="377">
        <v>29639.35</v>
      </c>
      <c r="L47" s="377">
        <v>29639.35</v>
      </c>
      <c r="M47" s="377">
        <v>29639.35</v>
      </c>
      <c r="N47" s="377">
        <v>29639.35</v>
      </c>
      <c r="O47" s="377">
        <v>29639.35</v>
      </c>
      <c r="P47" s="377">
        <v>29639.35</v>
      </c>
      <c r="Q47" s="377">
        <v>29639.35</v>
      </c>
      <c r="R47" s="377">
        <v>29639.35</v>
      </c>
      <c r="S47" s="377">
        <v>29639.35</v>
      </c>
      <c r="T47" s="377">
        <v>29639.39</v>
      </c>
      <c r="U47" s="167">
        <f t="shared" si="1"/>
        <v>355672.24</v>
      </c>
      <c r="V47" s="726"/>
      <c r="W47" s="252">
        <v>329715.51</v>
      </c>
      <c r="X47" s="117">
        <f>W47/U46</f>
        <v>27476.2925</v>
      </c>
      <c r="Y47" s="253">
        <f>U47-W47</f>
        <v>25956.729999999981</v>
      </c>
      <c r="AA47" s="66"/>
    </row>
    <row r="48" spans="2:27" s="61" customFormat="1" ht="47.4" customHeight="1">
      <c r="B48" s="85"/>
      <c r="C48" s="85"/>
      <c r="D48" s="85"/>
      <c r="E48" s="85"/>
      <c r="F48" s="85"/>
      <c r="G48" s="85"/>
      <c r="H48" s="85"/>
      <c r="I48" s="85"/>
      <c r="J48" s="85"/>
      <c r="K48" s="85"/>
      <c r="L48" s="85"/>
      <c r="M48" s="85"/>
      <c r="N48" s="85"/>
      <c r="O48" s="85"/>
      <c r="P48" s="85"/>
      <c r="Q48" s="85"/>
      <c r="R48" s="609" t="s">
        <v>116</v>
      </c>
      <c r="S48" s="609"/>
      <c r="T48" s="609"/>
      <c r="U48" s="187">
        <f>U47</f>
        <v>355672.24</v>
      </c>
      <c r="V48" s="85"/>
    </row>
    <row r="49" ht="10.5" customHeight="1"/>
    <row r="52" ht="11.25" customHeight="1"/>
    <row r="54" ht="9.75" customHeight="1"/>
    <row r="56" ht="16.5" customHeight="1"/>
  </sheetData>
  <mergeCells count="115">
    <mergeCell ref="R48:T48"/>
    <mergeCell ref="B43:V43"/>
    <mergeCell ref="B44:V44"/>
    <mergeCell ref="B45:B47"/>
    <mergeCell ref="C45:E45"/>
    <mergeCell ref="C46:E47"/>
    <mergeCell ref="F46:F47"/>
    <mergeCell ref="G46:G47"/>
    <mergeCell ref="H46:H47"/>
    <mergeCell ref="V46:V47"/>
    <mergeCell ref="B8:U8"/>
    <mergeCell ref="B9:C9"/>
    <mergeCell ref="D9:E9"/>
    <mergeCell ref="F9:G9"/>
    <mergeCell ref="H9:M9"/>
    <mergeCell ref="N9:P9"/>
    <mergeCell ref="L16:N16"/>
    <mergeCell ref="E7:G7"/>
    <mergeCell ref="H7:K7"/>
    <mergeCell ref="L7:O7"/>
    <mergeCell ref="P7:U7"/>
    <mergeCell ref="Q9:U9"/>
    <mergeCell ref="B10:U10"/>
    <mergeCell ref="B11:U11"/>
    <mergeCell ref="B12:U12"/>
    <mergeCell ref="B13:U13"/>
    <mergeCell ref="B14:D14"/>
    <mergeCell ref="E14:U14"/>
    <mergeCell ref="C1:T1"/>
    <mergeCell ref="D3:S3"/>
    <mergeCell ref="B5:D5"/>
    <mergeCell ref="B6:D6"/>
    <mergeCell ref="B7:D7"/>
    <mergeCell ref="E5:M5"/>
    <mergeCell ref="C2:T2"/>
    <mergeCell ref="J6:U6"/>
    <mergeCell ref="E6:I6"/>
    <mergeCell ref="N5:U5"/>
    <mergeCell ref="B37:B39"/>
    <mergeCell ref="F33:G33"/>
    <mergeCell ref="F34:G34"/>
    <mergeCell ref="L17:N18"/>
    <mergeCell ref="E22:F22"/>
    <mergeCell ref="L22:N22"/>
    <mergeCell ref="B36:V36"/>
    <mergeCell ref="C24:E24"/>
    <mergeCell ref="U24:U25"/>
    <mergeCell ref="C25:E25"/>
    <mergeCell ref="C23:E23"/>
    <mergeCell ref="I17:K18"/>
    <mergeCell ref="O21:Q21"/>
    <mergeCell ref="R21:T21"/>
    <mergeCell ref="C30:E30"/>
    <mergeCell ref="U30:U31"/>
    <mergeCell ref="C31:E31"/>
    <mergeCell ref="R22:T22"/>
    <mergeCell ref="G22:H22"/>
    <mergeCell ref="I22:K22"/>
    <mergeCell ref="O22:Q22"/>
    <mergeCell ref="G21:H21"/>
    <mergeCell ref="I21:K21"/>
    <mergeCell ref="C21:D21"/>
    <mergeCell ref="F30:G30"/>
    <mergeCell ref="F31:G31"/>
    <mergeCell ref="F32:G32"/>
    <mergeCell ref="R40:T40"/>
    <mergeCell ref="C38:E39"/>
    <mergeCell ref="F38:F39"/>
    <mergeCell ref="H38:H39"/>
    <mergeCell ref="C37:E37"/>
    <mergeCell ref="O16:Q16"/>
    <mergeCell ref="R16:T16"/>
    <mergeCell ref="E21:F21"/>
    <mergeCell ref="L21:N21"/>
    <mergeCell ref="C22:D22"/>
    <mergeCell ref="C26:E26"/>
    <mergeCell ref="C29:E29"/>
    <mergeCell ref="U19:U20"/>
    <mergeCell ref="O17:Q18"/>
    <mergeCell ref="R17:T18"/>
    <mergeCell ref="U17:U18"/>
    <mergeCell ref="C19:D20"/>
    <mergeCell ref="B15:U15"/>
    <mergeCell ref="C16:D16"/>
    <mergeCell ref="E16:F16"/>
    <mergeCell ref="G16:H16"/>
    <mergeCell ref="I16:K16"/>
    <mergeCell ref="B17:B18"/>
    <mergeCell ref="C17:D18"/>
    <mergeCell ref="E17:F18"/>
    <mergeCell ref="G17:H18"/>
    <mergeCell ref="V38:V39"/>
    <mergeCell ref="G38:G39"/>
    <mergeCell ref="C33:E33"/>
    <mergeCell ref="U33:U34"/>
    <mergeCell ref="C34:E34"/>
    <mergeCell ref="B19:B20"/>
    <mergeCell ref="E19:F20"/>
    <mergeCell ref="G19:H20"/>
    <mergeCell ref="C27:E27"/>
    <mergeCell ref="U27:U28"/>
    <mergeCell ref="C28:E28"/>
    <mergeCell ref="B35:V35"/>
    <mergeCell ref="R19:T20"/>
    <mergeCell ref="L19:N20"/>
    <mergeCell ref="O19:Q20"/>
    <mergeCell ref="I19:K20"/>
    <mergeCell ref="C32:E32"/>
    <mergeCell ref="F23:G23"/>
    <mergeCell ref="F24:G24"/>
    <mergeCell ref="F25:G25"/>
    <mergeCell ref="F26:G26"/>
    <mergeCell ref="F27:G27"/>
    <mergeCell ref="F28:G28"/>
    <mergeCell ref="F29:G29"/>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2" max="21" man="1"/>
    <brk id="42" max="21" man="1"/>
  </rowBreaks>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59999389629810485"/>
  </sheetPr>
  <dimension ref="A1:AA54"/>
  <sheetViews>
    <sheetView view="pageBreakPreview" topLeftCell="H7" zoomScale="70" zoomScaleNormal="100" zoomScaleSheetLayoutView="70" workbookViewId="0">
      <selection activeCell="L36" sqref="L36"/>
    </sheetView>
  </sheetViews>
  <sheetFormatPr baseColWidth="10" defaultColWidth="11.44140625" defaultRowHeight="13.8"/>
  <cols>
    <col min="1" max="1" width="2" style="50" hidden="1" customWidth="1"/>
    <col min="2" max="2" width="18.33203125" style="50" customWidth="1"/>
    <col min="3" max="3" width="23.44140625" style="50" customWidth="1"/>
    <col min="4" max="4" width="26.6640625" style="50" customWidth="1"/>
    <col min="5" max="5" width="14.6640625" style="50" customWidth="1"/>
    <col min="6" max="7" width="23.33203125" style="50" customWidth="1"/>
    <col min="8" max="8" width="19.109375" style="50" customWidth="1"/>
    <col min="9" max="20" width="16.33203125" style="50" customWidth="1"/>
    <col min="21" max="21" width="24.5546875" style="50" customWidth="1"/>
    <col min="22" max="22" width="16.44140625" style="50" customWidth="1"/>
    <col min="23" max="25" width="16" style="50" customWidth="1"/>
    <col min="26" max="26" width="15.109375" style="50" customWidth="1"/>
    <col min="27" max="27" width="14.44140625" style="50" customWidth="1"/>
    <col min="28" max="16384" width="11.44140625" style="50"/>
  </cols>
  <sheetData>
    <row r="1" spans="2:25" ht="52.2" customHeight="1">
      <c r="B1" s="108"/>
      <c r="C1" s="445" t="s">
        <v>1002</v>
      </c>
      <c r="D1" s="445"/>
      <c r="E1" s="445"/>
      <c r="F1" s="445"/>
      <c r="G1" s="445"/>
      <c r="H1" s="445"/>
      <c r="I1" s="445"/>
      <c r="J1" s="445"/>
      <c r="K1" s="445"/>
      <c r="L1" s="445"/>
      <c r="M1" s="445"/>
      <c r="N1" s="445"/>
      <c r="O1" s="445"/>
      <c r="P1" s="445"/>
      <c r="Q1" s="445"/>
      <c r="R1" s="445"/>
      <c r="S1" s="445"/>
      <c r="T1" s="445"/>
      <c r="U1" s="108"/>
    </row>
    <row r="2" spans="2:25" ht="49.2" customHeight="1" thickBot="1">
      <c r="B2" s="108"/>
      <c r="C2" s="468" t="s">
        <v>1164</v>
      </c>
      <c r="D2" s="468"/>
      <c r="E2" s="468"/>
      <c r="F2" s="468"/>
      <c r="G2" s="468"/>
      <c r="H2" s="468"/>
      <c r="I2" s="468"/>
      <c r="J2" s="468"/>
      <c r="K2" s="468"/>
      <c r="L2" s="468"/>
      <c r="M2" s="468"/>
      <c r="N2" s="468"/>
      <c r="O2" s="468"/>
      <c r="P2" s="468"/>
      <c r="Q2" s="468"/>
      <c r="R2" s="468"/>
      <c r="S2" s="468"/>
      <c r="T2" s="468"/>
      <c r="U2" s="108"/>
    </row>
    <row r="3" spans="2:25" ht="33" customHeight="1" thickBot="1">
      <c r="B3" s="106"/>
      <c r="C3" s="106"/>
      <c r="D3" s="459" t="s">
        <v>133</v>
      </c>
      <c r="E3" s="460"/>
      <c r="F3" s="460"/>
      <c r="G3" s="460"/>
      <c r="H3" s="460"/>
      <c r="I3" s="460"/>
      <c r="J3" s="460"/>
      <c r="K3" s="460"/>
      <c r="L3" s="460"/>
      <c r="M3" s="460"/>
      <c r="N3" s="460"/>
      <c r="O3" s="460"/>
      <c r="P3" s="460"/>
      <c r="Q3" s="460"/>
      <c r="R3" s="460"/>
      <c r="S3" s="461"/>
      <c r="T3" s="106"/>
      <c r="U3" s="106"/>
    </row>
    <row r="4" spans="2:25" ht="28.5" customHeight="1" thickBot="1">
      <c r="B4" s="106"/>
      <c r="C4" s="106"/>
      <c r="D4" s="134"/>
      <c r="E4" s="134"/>
      <c r="F4" s="134"/>
      <c r="G4" s="134"/>
      <c r="H4" s="134"/>
      <c r="I4" s="134"/>
      <c r="J4" s="134"/>
      <c r="K4" s="134"/>
      <c r="L4" s="134"/>
      <c r="M4" s="134"/>
      <c r="N4" s="134"/>
      <c r="O4" s="134"/>
      <c r="P4" s="134"/>
      <c r="Q4" s="134"/>
      <c r="R4" s="134"/>
      <c r="S4" s="134"/>
      <c r="T4" s="106"/>
      <c r="U4" s="106"/>
    </row>
    <row r="5" spans="2:25" s="85" customFormat="1" ht="30" customHeight="1">
      <c r="B5" s="685" t="s">
        <v>134</v>
      </c>
      <c r="C5" s="686"/>
      <c r="D5" s="686"/>
      <c r="E5" s="766" t="s">
        <v>916</v>
      </c>
      <c r="F5" s="767"/>
      <c r="G5" s="767"/>
      <c r="H5" s="767"/>
      <c r="I5" s="767"/>
      <c r="J5" s="767"/>
      <c r="K5" s="767"/>
      <c r="L5" s="767"/>
      <c r="M5" s="767"/>
      <c r="N5" s="767"/>
      <c r="O5" s="767"/>
      <c r="P5" s="767"/>
      <c r="Q5" s="804"/>
      <c r="R5" s="907" t="s">
        <v>1001</v>
      </c>
      <c r="S5" s="907"/>
      <c r="T5" s="907"/>
      <c r="U5" s="908"/>
    </row>
    <row r="6" spans="2:25" s="85" customFormat="1" ht="30" customHeight="1">
      <c r="B6" s="687" t="s">
        <v>135</v>
      </c>
      <c r="C6" s="688"/>
      <c r="D6" s="688"/>
      <c r="E6" s="805" t="s">
        <v>225</v>
      </c>
      <c r="F6" s="807"/>
      <c r="G6" s="649" t="s">
        <v>313</v>
      </c>
      <c r="H6" s="650"/>
      <c r="I6" s="650"/>
      <c r="J6" s="650"/>
      <c r="K6" s="650"/>
      <c r="L6" s="650"/>
      <c r="M6" s="650"/>
      <c r="N6" s="650"/>
      <c r="O6" s="650"/>
      <c r="P6" s="650"/>
      <c r="Q6" s="650"/>
      <c r="R6" s="650"/>
      <c r="S6" s="650"/>
      <c r="T6" s="650"/>
      <c r="U6" s="651"/>
    </row>
    <row r="7" spans="2:25" s="56" customFormat="1" ht="34.950000000000003" customHeight="1" thickBot="1">
      <c r="B7" s="483" t="s">
        <v>962</v>
      </c>
      <c r="C7" s="484"/>
      <c r="D7" s="484"/>
      <c r="E7" s="489">
        <f>U38</f>
        <v>193988.18999999997</v>
      </c>
      <c r="F7" s="490"/>
      <c r="G7" s="491"/>
      <c r="H7" s="488" t="s">
        <v>991</v>
      </c>
      <c r="I7" s="488"/>
      <c r="J7" s="488"/>
      <c r="K7" s="488"/>
      <c r="L7" s="489">
        <v>198353.19</v>
      </c>
      <c r="M7" s="490"/>
      <c r="N7" s="490"/>
      <c r="O7" s="490"/>
      <c r="P7" s="486"/>
      <c r="Q7" s="486"/>
      <c r="R7" s="486"/>
      <c r="S7" s="486"/>
      <c r="T7" s="486"/>
      <c r="U7" s="487"/>
      <c r="W7" s="85"/>
      <c r="X7" s="122"/>
      <c r="Y7" s="85"/>
    </row>
    <row r="8" spans="2:25" s="58" customFormat="1" ht="30" customHeight="1" thickBot="1">
      <c r="B8" s="655" t="s">
        <v>137</v>
      </c>
      <c r="C8" s="656"/>
      <c r="D8" s="656"/>
      <c r="E8" s="656"/>
      <c r="F8" s="656"/>
      <c r="G8" s="656"/>
      <c r="H8" s="656"/>
      <c r="I8" s="656"/>
      <c r="J8" s="656"/>
      <c r="K8" s="656"/>
      <c r="L8" s="656"/>
      <c r="M8" s="656"/>
      <c r="N8" s="656"/>
      <c r="O8" s="656"/>
      <c r="P8" s="656"/>
      <c r="Q8" s="656"/>
      <c r="R8" s="656"/>
      <c r="S8" s="656"/>
      <c r="T8" s="656"/>
      <c r="U8" s="657"/>
      <c r="V8" s="56"/>
    </row>
    <row r="9" spans="2:25" s="58" customFormat="1" ht="34.950000000000003" customHeight="1" thickBot="1">
      <c r="B9" s="674" t="s">
        <v>138</v>
      </c>
      <c r="C9" s="675"/>
      <c r="D9" s="676" t="s">
        <v>131</v>
      </c>
      <c r="E9" s="676"/>
      <c r="F9" s="675" t="s">
        <v>139</v>
      </c>
      <c r="G9" s="675"/>
      <c r="H9" s="676" t="s">
        <v>127</v>
      </c>
      <c r="I9" s="676"/>
      <c r="J9" s="676"/>
      <c r="K9" s="676"/>
      <c r="L9" s="676"/>
      <c r="M9" s="676"/>
      <c r="N9" s="675" t="s">
        <v>140</v>
      </c>
      <c r="O9" s="675"/>
      <c r="P9" s="675"/>
      <c r="Q9" s="676" t="s">
        <v>527</v>
      </c>
      <c r="R9" s="676"/>
      <c r="S9" s="676"/>
      <c r="T9" s="676"/>
      <c r="U9" s="677"/>
      <c r="V9" s="56"/>
    </row>
    <row r="10" spans="2:25" s="58" customFormat="1" ht="30"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56"/>
    </row>
    <row r="11" spans="2:25" s="58" customFormat="1" ht="54.6" customHeight="1" thickBot="1">
      <c r="B11" s="662" t="s">
        <v>917</v>
      </c>
      <c r="C11" s="663"/>
      <c r="D11" s="663"/>
      <c r="E11" s="663"/>
      <c r="F11" s="663"/>
      <c r="G11" s="663"/>
      <c r="H11" s="663"/>
      <c r="I11" s="663"/>
      <c r="J11" s="663"/>
      <c r="K11" s="663"/>
      <c r="L11" s="663"/>
      <c r="M11" s="663"/>
      <c r="N11" s="663"/>
      <c r="O11" s="663"/>
      <c r="P11" s="663"/>
      <c r="Q11" s="663"/>
      <c r="R11" s="663"/>
      <c r="S11" s="663"/>
      <c r="T11" s="663"/>
      <c r="U11" s="664"/>
      <c r="V11" s="56"/>
    </row>
    <row r="12" spans="2:25" s="58" customFormat="1" ht="30"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row>
    <row r="13" spans="2:25" s="58" customFormat="1" ht="40.950000000000003" customHeight="1" thickBot="1">
      <c r="B13" s="665" t="s">
        <v>918</v>
      </c>
      <c r="C13" s="666"/>
      <c r="D13" s="666"/>
      <c r="E13" s="666"/>
      <c r="F13" s="666"/>
      <c r="G13" s="666"/>
      <c r="H13" s="666"/>
      <c r="I13" s="666"/>
      <c r="J13" s="666"/>
      <c r="K13" s="666"/>
      <c r="L13" s="666"/>
      <c r="M13" s="666"/>
      <c r="N13" s="666"/>
      <c r="O13" s="666"/>
      <c r="P13" s="666"/>
      <c r="Q13" s="666"/>
      <c r="R13" s="666"/>
      <c r="S13" s="666"/>
      <c r="T13" s="666"/>
      <c r="U13" s="667"/>
      <c r="V13" s="56"/>
    </row>
    <row r="14" spans="2:25" s="58" customFormat="1" ht="30.6" customHeight="1" thickBot="1">
      <c r="B14" s="822" t="s">
        <v>901</v>
      </c>
      <c r="C14" s="823"/>
      <c r="D14" s="824"/>
      <c r="E14" s="668" t="s">
        <v>743</v>
      </c>
      <c r="F14" s="669"/>
      <c r="G14" s="669"/>
      <c r="H14" s="669"/>
      <c r="I14" s="669"/>
      <c r="J14" s="669"/>
      <c r="K14" s="669"/>
      <c r="L14" s="669"/>
      <c r="M14" s="669"/>
      <c r="N14" s="669"/>
      <c r="O14" s="669"/>
      <c r="P14" s="669"/>
      <c r="Q14" s="669"/>
      <c r="R14" s="669"/>
      <c r="S14" s="669"/>
      <c r="T14" s="669"/>
      <c r="U14" s="670"/>
      <c r="V14" s="56"/>
    </row>
    <row r="15" spans="2:25" s="58" customFormat="1" ht="36" customHeight="1" thickBot="1">
      <c r="B15" s="471" t="s">
        <v>100</v>
      </c>
      <c r="C15" s="472"/>
      <c r="D15" s="472"/>
      <c r="E15" s="472"/>
      <c r="F15" s="472"/>
      <c r="G15" s="472"/>
      <c r="H15" s="472"/>
      <c r="I15" s="472"/>
      <c r="J15" s="472"/>
      <c r="K15" s="472"/>
      <c r="L15" s="472"/>
      <c r="M15" s="472"/>
      <c r="N15" s="472"/>
      <c r="O15" s="472"/>
      <c r="P15" s="472"/>
      <c r="Q15" s="472"/>
      <c r="R15" s="472"/>
      <c r="S15" s="472"/>
      <c r="T15" s="472"/>
      <c r="U15" s="473"/>
      <c r="V15" s="56"/>
    </row>
    <row r="16" spans="2:25" s="58" customFormat="1" ht="48.6"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56"/>
    </row>
    <row r="17" spans="2:22" s="58" customFormat="1" ht="122.4" customHeight="1">
      <c r="B17" s="160" t="s">
        <v>89</v>
      </c>
      <c r="C17" s="436" t="s">
        <v>476</v>
      </c>
      <c r="D17" s="436"/>
      <c r="E17" s="436" t="s">
        <v>479</v>
      </c>
      <c r="F17" s="436"/>
      <c r="G17" s="436" t="s">
        <v>95</v>
      </c>
      <c r="H17" s="436"/>
      <c r="I17" s="436" t="s">
        <v>340</v>
      </c>
      <c r="J17" s="436"/>
      <c r="K17" s="436"/>
      <c r="L17" s="455" t="s">
        <v>499</v>
      </c>
      <c r="M17" s="464"/>
      <c r="N17" s="456"/>
      <c r="O17" s="436" t="s">
        <v>94</v>
      </c>
      <c r="P17" s="436"/>
      <c r="Q17" s="436"/>
      <c r="R17" s="436" t="s">
        <v>603</v>
      </c>
      <c r="S17" s="436"/>
      <c r="T17" s="436"/>
      <c r="U17" s="168">
        <f>U22</f>
        <v>1</v>
      </c>
      <c r="V17" s="56"/>
    </row>
    <row r="18" spans="2:22" s="58" customFormat="1" ht="87.6" customHeight="1">
      <c r="B18" s="160" t="s">
        <v>433</v>
      </c>
      <c r="C18" s="436" t="s">
        <v>477</v>
      </c>
      <c r="D18" s="436"/>
      <c r="E18" s="436" t="s">
        <v>480</v>
      </c>
      <c r="F18" s="436"/>
      <c r="G18" s="436" t="s">
        <v>96</v>
      </c>
      <c r="H18" s="436"/>
      <c r="I18" s="436" t="s">
        <v>341</v>
      </c>
      <c r="J18" s="436"/>
      <c r="K18" s="436"/>
      <c r="L18" s="455" t="s">
        <v>499</v>
      </c>
      <c r="M18" s="464"/>
      <c r="N18" s="456"/>
      <c r="O18" s="455" t="s">
        <v>120</v>
      </c>
      <c r="P18" s="464"/>
      <c r="Q18" s="456"/>
      <c r="R18" s="436" t="s">
        <v>604</v>
      </c>
      <c r="S18" s="436"/>
      <c r="T18" s="436"/>
      <c r="U18" s="168">
        <f>U25</f>
        <v>1</v>
      </c>
      <c r="V18" s="56"/>
    </row>
    <row r="19" spans="2:22" s="58" customFormat="1" ht="106.2" customHeight="1">
      <c r="B19" s="160" t="s">
        <v>90</v>
      </c>
      <c r="C19" s="434" t="s">
        <v>478</v>
      </c>
      <c r="D19" s="435"/>
      <c r="E19" s="434" t="s">
        <v>920</v>
      </c>
      <c r="F19" s="435" t="s">
        <v>920</v>
      </c>
      <c r="G19" s="436" t="s">
        <v>96</v>
      </c>
      <c r="H19" s="436"/>
      <c r="I19" s="434" t="s">
        <v>921</v>
      </c>
      <c r="J19" s="440"/>
      <c r="K19" s="435"/>
      <c r="L19" s="434" t="s">
        <v>499</v>
      </c>
      <c r="M19" s="440"/>
      <c r="N19" s="435"/>
      <c r="O19" s="434" t="s">
        <v>94</v>
      </c>
      <c r="P19" s="440"/>
      <c r="Q19" s="435"/>
      <c r="R19" s="436" t="s">
        <v>604</v>
      </c>
      <c r="S19" s="436"/>
      <c r="T19" s="436"/>
      <c r="U19" s="168">
        <v>1</v>
      </c>
      <c r="V19" s="56"/>
    </row>
    <row r="20" spans="2:22" s="58" customFormat="1" ht="130.19999999999999" customHeight="1" thickBot="1">
      <c r="B20" s="285" t="s">
        <v>144</v>
      </c>
      <c r="C20" s="492" t="s">
        <v>919</v>
      </c>
      <c r="D20" s="492"/>
      <c r="E20" s="492" t="s">
        <v>601</v>
      </c>
      <c r="F20" s="492" t="s">
        <v>601</v>
      </c>
      <c r="G20" s="492" t="s">
        <v>97</v>
      </c>
      <c r="H20" s="492"/>
      <c r="I20" s="492" t="s">
        <v>602</v>
      </c>
      <c r="J20" s="492" t="s">
        <v>602</v>
      </c>
      <c r="K20" s="492" t="s">
        <v>602</v>
      </c>
      <c r="L20" s="441" t="s">
        <v>102</v>
      </c>
      <c r="M20" s="442"/>
      <c r="N20" s="443"/>
      <c r="O20" s="441" t="s">
        <v>125</v>
      </c>
      <c r="P20" s="442"/>
      <c r="Q20" s="443"/>
      <c r="R20" s="441" t="s">
        <v>605</v>
      </c>
      <c r="S20" s="442" t="s">
        <v>605</v>
      </c>
      <c r="T20" s="443" t="s">
        <v>605</v>
      </c>
      <c r="U20" s="169">
        <f>U31</f>
        <v>1</v>
      </c>
      <c r="V20" s="56"/>
    </row>
    <row r="21" spans="2:22" s="67" customFormat="1" ht="43.95" customHeight="1">
      <c r="B21" s="265" t="s">
        <v>427</v>
      </c>
      <c r="C21" s="432" t="s">
        <v>142</v>
      </c>
      <c r="D21" s="432"/>
      <c r="E21" s="432"/>
      <c r="F21" s="432"/>
      <c r="G21" s="194" t="s">
        <v>28</v>
      </c>
      <c r="H21" s="194" t="s">
        <v>30</v>
      </c>
      <c r="I21" s="194" t="s">
        <v>31</v>
      </c>
      <c r="J21" s="194" t="s">
        <v>32</v>
      </c>
      <c r="K21" s="194" t="s">
        <v>33</v>
      </c>
      <c r="L21" s="194" t="s">
        <v>34</v>
      </c>
      <c r="M21" s="194" t="s">
        <v>35</v>
      </c>
      <c r="N21" s="194" t="s">
        <v>36</v>
      </c>
      <c r="O21" s="194" t="s">
        <v>37</v>
      </c>
      <c r="P21" s="194" t="s">
        <v>38</v>
      </c>
      <c r="Q21" s="194" t="s">
        <v>39</v>
      </c>
      <c r="R21" s="194" t="s">
        <v>40</v>
      </c>
      <c r="S21" s="194" t="s">
        <v>41</v>
      </c>
      <c r="T21" s="194" t="s">
        <v>42</v>
      </c>
      <c r="U21" s="196" t="s">
        <v>143</v>
      </c>
      <c r="V21" s="104"/>
    </row>
    <row r="22" spans="2:22" s="140" customFormat="1" ht="31.2" customHeight="1">
      <c r="B22" s="211" t="s">
        <v>44</v>
      </c>
      <c r="C22" s="426" t="s">
        <v>403</v>
      </c>
      <c r="D22" s="426"/>
      <c r="E22" s="426"/>
      <c r="F22" s="426"/>
      <c r="G22" s="274" t="s">
        <v>168</v>
      </c>
      <c r="H22" s="262">
        <v>1</v>
      </c>
      <c r="I22" s="242">
        <v>1</v>
      </c>
      <c r="J22" s="262">
        <v>1</v>
      </c>
      <c r="K22" s="242">
        <v>1</v>
      </c>
      <c r="L22" s="262">
        <v>1</v>
      </c>
      <c r="M22" s="242">
        <v>1</v>
      </c>
      <c r="N22" s="262">
        <v>1</v>
      </c>
      <c r="O22" s="242">
        <v>1</v>
      </c>
      <c r="P22" s="262">
        <v>1</v>
      </c>
      <c r="Q22" s="242">
        <v>1</v>
      </c>
      <c r="R22" s="262">
        <v>1</v>
      </c>
      <c r="S22" s="242">
        <v>1</v>
      </c>
      <c r="T22" s="121">
        <f>SUM(H22:S22)</f>
        <v>12</v>
      </c>
      <c r="U22" s="423">
        <f>+T23/T22</f>
        <v>1</v>
      </c>
      <c r="V22" s="101"/>
    </row>
    <row r="23" spans="2:22" s="140" customFormat="1" ht="31.2" customHeight="1">
      <c r="B23" s="211" t="s">
        <v>45</v>
      </c>
      <c r="C23" s="429" t="s">
        <v>404</v>
      </c>
      <c r="D23" s="429"/>
      <c r="E23" s="429"/>
      <c r="F23" s="429"/>
      <c r="G23" s="274" t="s">
        <v>168</v>
      </c>
      <c r="H23" s="262">
        <v>1</v>
      </c>
      <c r="I23" s="242">
        <v>1</v>
      </c>
      <c r="J23" s="262">
        <v>1</v>
      </c>
      <c r="K23" s="242">
        <v>1</v>
      </c>
      <c r="L23" s="262">
        <v>1</v>
      </c>
      <c r="M23" s="242">
        <v>1</v>
      </c>
      <c r="N23" s="262">
        <v>1</v>
      </c>
      <c r="O23" s="242">
        <v>1</v>
      </c>
      <c r="P23" s="262">
        <v>1</v>
      </c>
      <c r="Q23" s="242">
        <v>1</v>
      </c>
      <c r="R23" s="262">
        <v>1</v>
      </c>
      <c r="S23" s="242">
        <v>1</v>
      </c>
      <c r="T23" s="121">
        <f>SUM(H23:S23)</f>
        <v>12</v>
      </c>
      <c r="U23" s="423"/>
      <c r="V23" s="101"/>
    </row>
    <row r="24" spans="2:22" s="67" customFormat="1" ht="43.95" customHeight="1">
      <c r="B24" s="266" t="s">
        <v>427</v>
      </c>
      <c r="C24" s="427" t="s">
        <v>142</v>
      </c>
      <c r="D24" s="427"/>
      <c r="E24" s="427"/>
      <c r="F24" s="427"/>
      <c r="G24" s="264" t="s">
        <v>28</v>
      </c>
      <c r="H24" s="264" t="s">
        <v>30</v>
      </c>
      <c r="I24" s="264" t="s">
        <v>31</v>
      </c>
      <c r="J24" s="264" t="s">
        <v>32</v>
      </c>
      <c r="K24" s="264" t="s">
        <v>33</v>
      </c>
      <c r="L24" s="264" t="s">
        <v>34</v>
      </c>
      <c r="M24" s="264" t="s">
        <v>35</v>
      </c>
      <c r="N24" s="264" t="s">
        <v>36</v>
      </c>
      <c r="O24" s="264" t="s">
        <v>37</v>
      </c>
      <c r="P24" s="264" t="s">
        <v>38</v>
      </c>
      <c r="Q24" s="264" t="s">
        <v>39</v>
      </c>
      <c r="R24" s="264" t="s">
        <v>40</v>
      </c>
      <c r="S24" s="264" t="s">
        <v>41</v>
      </c>
      <c r="T24" s="264" t="s">
        <v>42</v>
      </c>
      <c r="U24" s="267" t="s">
        <v>143</v>
      </c>
      <c r="V24" s="104"/>
    </row>
    <row r="25" spans="2:22" s="140" customFormat="1" ht="32.4" customHeight="1">
      <c r="B25" s="211" t="s">
        <v>44</v>
      </c>
      <c r="C25" s="426" t="s">
        <v>300</v>
      </c>
      <c r="D25" s="426"/>
      <c r="E25" s="426"/>
      <c r="F25" s="426"/>
      <c r="G25" s="274" t="s">
        <v>299</v>
      </c>
      <c r="H25" s="262">
        <v>1</v>
      </c>
      <c r="I25" s="242">
        <v>1</v>
      </c>
      <c r="J25" s="262">
        <v>1</v>
      </c>
      <c r="K25" s="242">
        <v>1</v>
      </c>
      <c r="L25" s="262">
        <v>1</v>
      </c>
      <c r="M25" s="242">
        <v>1</v>
      </c>
      <c r="N25" s="262">
        <v>1</v>
      </c>
      <c r="O25" s="242">
        <v>1</v>
      </c>
      <c r="P25" s="262">
        <v>1</v>
      </c>
      <c r="Q25" s="242">
        <v>1</v>
      </c>
      <c r="R25" s="262">
        <v>1</v>
      </c>
      <c r="S25" s="242">
        <v>1</v>
      </c>
      <c r="T25" s="121">
        <f>SUM(H25:S25)</f>
        <v>12</v>
      </c>
      <c r="U25" s="423">
        <f>+T26/T25</f>
        <v>1</v>
      </c>
      <c r="V25" s="101"/>
    </row>
    <row r="26" spans="2:22" s="140" customFormat="1" ht="32.4" customHeight="1">
      <c r="B26" s="211" t="s">
        <v>45</v>
      </c>
      <c r="C26" s="426" t="s">
        <v>292</v>
      </c>
      <c r="D26" s="426"/>
      <c r="E26" s="426"/>
      <c r="F26" s="426"/>
      <c r="G26" s="274" t="s">
        <v>299</v>
      </c>
      <c r="H26" s="262">
        <v>1</v>
      </c>
      <c r="I26" s="242">
        <v>1</v>
      </c>
      <c r="J26" s="262">
        <v>1</v>
      </c>
      <c r="K26" s="242">
        <v>1</v>
      </c>
      <c r="L26" s="262">
        <v>1</v>
      </c>
      <c r="M26" s="242">
        <v>1</v>
      </c>
      <c r="N26" s="262">
        <v>1</v>
      </c>
      <c r="O26" s="242">
        <v>1</v>
      </c>
      <c r="P26" s="262">
        <v>1</v>
      </c>
      <c r="Q26" s="242">
        <v>1</v>
      </c>
      <c r="R26" s="262">
        <v>1</v>
      </c>
      <c r="S26" s="242">
        <v>1</v>
      </c>
      <c r="T26" s="121">
        <f>SUM(H26:S26)</f>
        <v>12</v>
      </c>
      <c r="U26" s="423"/>
      <c r="V26" s="101"/>
    </row>
    <row r="27" spans="2:22" s="67" customFormat="1" ht="43.95" customHeight="1">
      <c r="B27" s="266" t="s">
        <v>427</v>
      </c>
      <c r="C27" s="427" t="s">
        <v>142</v>
      </c>
      <c r="D27" s="427"/>
      <c r="E27" s="427"/>
      <c r="F27" s="427"/>
      <c r="G27" s="264" t="s">
        <v>28</v>
      </c>
      <c r="H27" s="264" t="s">
        <v>30</v>
      </c>
      <c r="I27" s="264" t="s">
        <v>31</v>
      </c>
      <c r="J27" s="264" t="s">
        <v>32</v>
      </c>
      <c r="K27" s="264" t="s">
        <v>33</v>
      </c>
      <c r="L27" s="264" t="s">
        <v>34</v>
      </c>
      <c r="M27" s="264" t="s">
        <v>35</v>
      </c>
      <c r="N27" s="264" t="s">
        <v>36</v>
      </c>
      <c r="O27" s="264" t="s">
        <v>37</v>
      </c>
      <c r="P27" s="264" t="s">
        <v>38</v>
      </c>
      <c r="Q27" s="264" t="s">
        <v>39</v>
      </c>
      <c r="R27" s="264" t="s">
        <v>40</v>
      </c>
      <c r="S27" s="264" t="s">
        <v>41</v>
      </c>
      <c r="T27" s="264" t="s">
        <v>42</v>
      </c>
      <c r="U27" s="267" t="s">
        <v>143</v>
      </c>
      <c r="V27" s="104"/>
    </row>
    <row r="28" spans="2:22" s="140" customFormat="1" ht="35.4" customHeight="1">
      <c r="B28" s="211" t="s">
        <v>44</v>
      </c>
      <c r="C28" s="426" t="s">
        <v>517</v>
      </c>
      <c r="D28" s="426"/>
      <c r="E28" s="426"/>
      <c r="F28" s="426"/>
      <c r="G28" s="274" t="s">
        <v>299</v>
      </c>
      <c r="H28" s="262">
        <v>1</v>
      </c>
      <c r="I28" s="242">
        <v>1</v>
      </c>
      <c r="J28" s="262">
        <v>1</v>
      </c>
      <c r="K28" s="242">
        <v>1</v>
      </c>
      <c r="L28" s="262">
        <v>1</v>
      </c>
      <c r="M28" s="242">
        <v>1</v>
      </c>
      <c r="N28" s="262">
        <v>1</v>
      </c>
      <c r="O28" s="242">
        <v>1</v>
      </c>
      <c r="P28" s="262">
        <v>1</v>
      </c>
      <c r="Q28" s="242">
        <v>1</v>
      </c>
      <c r="R28" s="262">
        <v>1</v>
      </c>
      <c r="S28" s="242">
        <v>1</v>
      </c>
      <c r="T28" s="121">
        <f>SUM(H28:S28)</f>
        <v>12</v>
      </c>
      <c r="U28" s="873">
        <f>+T28/T29</f>
        <v>1</v>
      </c>
      <c r="V28" s="101"/>
    </row>
    <row r="29" spans="2:22" s="140" customFormat="1" ht="35.4" customHeight="1">
      <c r="B29" s="211" t="s">
        <v>45</v>
      </c>
      <c r="C29" s="429" t="s">
        <v>922</v>
      </c>
      <c r="D29" s="429"/>
      <c r="E29" s="429"/>
      <c r="F29" s="429"/>
      <c r="G29" s="274" t="s">
        <v>299</v>
      </c>
      <c r="H29" s="262">
        <v>1</v>
      </c>
      <c r="I29" s="242">
        <v>1</v>
      </c>
      <c r="J29" s="262">
        <v>1</v>
      </c>
      <c r="K29" s="242">
        <v>1</v>
      </c>
      <c r="L29" s="262">
        <v>1</v>
      </c>
      <c r="M29" s="242">
        <v>1</v>
      </c>
      <c r="N29" s="262">
        <v>1</v>
      </c>
      <c r="O29" s="242">
        <v>1</v>
      </c>
      <c r="P29" s="262">
        <v>1</v>
      </c>
      <c r="Q29" s="242">
        <v>1</v>
      </c>
      <c r="R29" s="262">
        <v>1</v>
      </c>
      <c r="S29" s="242">
        <v>1</v>
      </c>
      <c r="T29" s="121">
        <f>SUM(H29:S29)</f>
        <v>12</v>
      </c>
      <c r="U29" s="873"/>
      <c r="V29" s="101"/>
    </row>
    <row r="30" spans="2:22" s="67" customFormat="1" ht="43.95" customHeight="1">
      <c r="B30" s="266" t="s">
        <v>427</v>
      </c>
      <c r="C30" s="427" t="s">
        <v>142</v>
      </c>
      <c r="D30" s="427"/>
      <c r="E30" s="427"/>
      <c r="F30" s="427"/>
      <c r="G30" s="264" t="s">
        <v>28</v>
      </c>
      <c r="H30" s="264" t="s">
        <v>30</v>
      </c>
      <c r="I30" s="264" t="s">
        <v>31</v>
      </c>
      <c r="J30" s="264" t="s">
        <v>32</v>
      </c>
      <c r="K30" s="264" t="s">
        <v>33</v>
      </c>
      <c r="L30" s="264" t="s">
        <v>34</v>
      </c>
      <c r="M30" s="264" t="s">
        <v>35</v>
      </c>
      <c r="N30" s="264" t="s">
        <v>36</v>
      </c>
      <c r="O30" s="264" t="s">
        <v>37</v>
      </c>
      <c r="P30" s="264" t="s">
        <v>38</v>
      </c>
      <c r="Q30" s="264" t="s">
        <v>39</v>
      </c>
      <c r="R30" s="264" t="s">
        <v>40</v>
      </c>
      <c r="S30" s="264" t="s">
        <v>41</v>
      </c>
      <c r="T30" s="264" t="s">
        <v>42</v>
      </c>
      <c r="U30" s="267" t="s">
        <v>143</v>
      </c>
      <c r="V30" s="104"/>
    </row>
    <row r="31" spans="2:22" s="140" customFormat="1" ht="35.4" customHeight="1">
      <c r="B31" s="211" t="s">
        <v>44</v>
      </c>
      <c r="C31" s="429" t="s">
        <v>606</v>
      </c>
      <c r="D31" s="429"/>
      <c r="E31" s="429"/>
      <c r="F31" s="429"/>
      <c r="G31" s="274" t="s">
        <v>665</v>
      </c>
      <c r="H31" s="262">
        <v>1</v>
      </c>
      <c r="I31" s="242">
        <v>1</v>
      </c>
      <c r="J31" s="262">
        <v>1</v>
      </c>
      <c r="K31" s="242">
        <v>1</v>
      </c>
      <c r="L31" s="262">
        <v>1</v>
      </c>
      <c r="M31" s="242">
        <v>1</v>
      </c>
      <c r="N31" s="262">
        <v>1</v>
      </c>
      <c r="O31" s="242">
        <v>1</v>
      </c>
      <c r="P31" s="262">
        <v>1</v>
      </c>
      <c r="Q31" s="242">
        <v>1</v>
      </c>
      <c r="R31" s="262">
        <v>1</v>
      </c>
      <c r="S31" s="242">
        <v>1</v>
      </c>
      <c r="T31" s="121">
        <f>SUM(H31:S31)</f>
        <v>12</v>
      </c>
      <c r="U31" s="423">
        <f>+T32/T31</f>
        <v>1</v>
      </c>
      <c r="V31" s="101"/>
    </row>
    <row r="32" spans="2:22" s="140" customFormat="1" ht="35.4" customHeight="1" thickBot="1">
      <c r="B32" s="162" t="s">
        <v>45</v>
      </c>
      <c r="C32" s="425" t="s">
        <v>607</v>
      </c>
      <c r="D32" s="425"/>
      <c r="E32" s="425"/>
      <c r="F32" s="425"/>
      <c r="G32" s="275" t="s">
        <v>665</v>
      </c>
      <c r="H32" s="212">
        <v>1</v>
      </c>
      <c r="I32" s="213">
        <v>1</v>
      </c>
      <c r="J32" s="212">
        <v>1</v>
      </c>
      <c r="K32" s="213">
        <v>1</v>
      </c>
      <c r="L32" s="212">
        <v>1</v>
      </c>
      <c r="M32" s="213">
        <v>1</v>
      </c>
      <c r="N32" s="212">
        <v>1</v>
      </c>
      <c r="O32" s="213">
        <v>1</v>
      </c>
      <c r="P32" s="212">
        <v>1</v>
      </c>
      <c r="Q32" s="213">
        <v>1</v>
      </c>
      <c r="R32" s="212">
        <v>1</v>
      </c>
      <c r="S32" s="213">
        <v>1</v>
      </c>
      <c r="T32" s="239">
        <f>SUM(H32:S32)</f>
        <v>12</v>
      </c>
      <c r="U32" s="424"/>
      <c r="V32" s="101"/>
    </row>
    <row r="33" spans="2:27" s="58" customFormat="1" ht="43.95" customHeight="1" thickBot="1">
      <c r="B33" s="683" t="s">
        <v>145</v>
      </c>
      <c r="C33" s="684"/>
      <c r="D33" s="684"/>
      <c r="E33" s="684"/>
      <c r="F33" s="684"/>
      <c r="G33" s="684"/>
      <c r="H33" s="684"/>
      <c r="I33" s="684"/>
      <c r="J33" s="684"/>
      <c r="K33" s="684"/>
      <c r="L33" s="684"/>
      <c r="M33" s="684"/>
      <c r="N33" s="684"/>
      <c r="O33" s="684"/>
      <c r="P33" s="684"/>
      <c r="Q33" s="684"/>
      <c r="R33" s="684"/>
      <c r="S33" s="684"/>
      <c r="T33" s="684"/>
      <c r="U33" s="684"/>
      <c r="V33" s="405"/>
    </row>
    <row r="34" spans="2:27" s="58" customFormat="1" ht="43.95" customHeight="1" thickBot="1">
      <c r="B34" s="403" t="s">
        <v>424</v>
      </c>
      <c r="C34" s="404"/>
      <c r="D34" s="404"/>
      <c r="E34" s="404"/>
      <c r="F34" s="404"/>
      <c r="G34" s="404"/>
      <c r="H34" s="404"/>
      <c r="I34" s="404"/>
      <c r="J34" s="404"/>
      <c r="K34" s="404"/>
      <c r="L34" s="404"/>
      <c r="M34" s="404"/>
      <c r="N34" s="404"/>
      <c r="O34" s="404"/>
      <c r="P34" s="404"/>
      <c r="Q34" s="404"/>
      <c r="R34" s="404"/>
      <c r="S34" s="404"/>
      <c r="T34" s="404"/>
      <c r="U34" s="404"/>
      <c r="V34" s="405"/>
    </row>
    <row r="35" spans="2:27" s="58" customFormat="1" ht="72.599999999999994" customHeight="1" thickBot="1">
      <c r="B35" s="610" t="s">
        <v>144</v>
      </c>
      <c r="C35" s="983" t="s">
        <v>142</v>
      </c>
      <c r="D35" s="984"/>
      <c r="E35" s="985"/>
      <c r="F35" s="170" t="s">
        <v>532</v>
      </c>
      <c r="G35" s="170" t="s">
        <v>266</v>
      </c>
      <c r="H35" s="170" t="s">
        <v>115</v>
      </c>
      <c r="I35" s="241" t="s">
        <v>103</v>
      </c>
      <c r="J35" s="241" t="s">
        <v>104</v>
      </c>
      <c r="K35" s="241" t="s">
        <v>105</v>
      </c>
      <c r="L35" s="241" t="s">
        <v>106</v>
      </c>
      <c r="M35" s="241" t="s">
        <v>107</v>
      </c>
      <c r="N35" s="241" t="s">
        <v>108</v>
      </c>
      <c r="O35" s="241" t="s">
        <v>109</v>
      </c>
      <c r="P35" s="241" t="s">
        <v>110</v>
      </c>
      <c r="Q35" s="241" t="s">
        <v>111</v>
      </c>
      <c r="R35" s="241" t="s">
        <v>112</v>
      </c>
      <c r="S35" s="241" t="s">
        <v>113</v>
      </c>
      <c r="T35" s="241" t="s">
        <v>114</v>
      </c>
      <c r="U35" s="241" t="s">
        <v>42</v>
      </c>
      <c r="V35" s="171" t="s">
        <v>265</v>
      </c>
    </row>
    <row r="36" spans="2:27" s="58" customFormat="1" ht="60" customHeight="1">
      <c r="B36" s="611"/>
      <c r="C36" s="758" t="s">
        <v>923</v>
      </c>
      <c r="D36" s="759"/>
      <c r="E36" s="759"/>
      <c r="F36" s="943">
        <v>360</v>
      </c>
      <c r="G36" s="775" t="s">
        <v>608</v>
      </c>
      <c r="H36" s="981">
        <v>7862</v>
      </c>
      <c r="I36" s="368">
        <v>1</v>
      </c>
      <c r="J36" s="368">
        <v>1</v>
      </c>
      <c r="K36" s="368">
        <v>1</v>
      </c>
      <c r="L36" s="368">
        <v>1</v>
      </c>
      <c r="M36" s="368">
        <v>1</v>
      </c>
      <c r="N36" s="368">
        <v>1</v>
      </c>
      <c r="O36" s="368">
        <v>1</v>
      </c>
      <c r="P36" s="368">
        <v>1</v>
      </c>
      <c r="Q36" s="368">
        <v>1</v>
      </c>
      <c r="R36" s="368">
        <v>1</v>
      </c>
      <c r="S36" s="368">
        <v>1</v>
      </c>
      <c r="T36" s="368">
        <v>1</v>
      </c>
      <c r="U36" s="189">
        <f>SUM(I36:T36)</f>
        <v>12</v>
      </c>
      <c r="V36" s="982" t="s">
        <v>972</v>
      </c>
    </row>
    <row r="37" spans="2:27" s="58" customFormat="1" ht="60" customHeight="1" thickBot="1">
      <c r="B37" s="612"/>
      <c r="C37" s="725"/>
      <c r="D37" s="428"/>
      <c r="E37" s="428"/>
      <c r="F37" s="718"/>
      <c r="G37" s="728"/>
      <c r="H37" s="718"/>
      <c r="I37" s="156">
        <v>16165.58</v>
      </c>
      <c r="J37" s="156">
        <v>16165.58</v>
      </c>
      <c r="K37" s="156">
        <v>16165.58</v>
      </c>
      <c r="L37" s="156">
        <v>16165.58</v>
      </c>
      <c r="M37" s="156">
        <v>16165.58</v>
      </c>
      <c r="N37" s="156">
        <v>16165.58</v>
      </c>
      <c r="O37" s="156">
        <v>16165.58</v>
      </c>
      <c r="P37" s="156">
        <v>16165.58</v>
      </c>
      <c r="Q37" s="156">
        <v>16165.58</v>
      </c>
      <c r="R37" s="156">
        <v>16165.58</v>
      </c>
      <c r="S37" s="156">
        <v>16165.58</v>
      </c>
      <c r="T37" s="156">
        <v>16166.81</v>
      </c>
      <c r="U37" s="167">
        <f t="shared" ref="U37" si="0">SUM(I37:T37)</f>
        <v>193988.18999999997</v>
      </c>
      <c r="V37" s="785"/>
      <c r="W37" s="252">
        <v>193988.19</v>
      </c>
      <c r="X37" s="117">
        <f>W37/U36</f>
        <v>16165.682500000001</v>
      </c>
      <c r="Y37" s="253">
        <f>U37-W37</f>
        <v>0</v>
      </c>
      <c r="AA37" s="66"/>
    </row>
    <row r="38" spans="2:27" s="61" customFormat="1" ht="32.4" customHeight="1">
      <c r="B38" s="85"/>
      <c r="C38" s="85"/>
      <c r="D38" s="85"/>
      <c r="E38" s="85"/>
      <c r="F38" s="85"/>
      <c r="G38" s="85"/>
      <c r="H38" s="85"/>
      <c r="I38" s="85"/>
      <c r="J38" s="85"/>
      <c r="K38" s="85"/>
      <c r="L38" s="85"/>
      <c r="M38" s="85"/>
      <c r="N38" s="85"/>
      <c r="O38" s="85"/>
      <c r="P38" s="85"/>
      <c r="Q38" s="85"/>
      <c r="R38" s="980" t="s">
        <v>116</v>
      </c>
      <c r="S38" s="980"/>
      <c r="T38" s="980"/>
      <c r="U38" s="155">
        <f>U37</f>
        <v>193988.18999999997</v>
      </c>
      <c r="V38" s="85"/>
    </row>
    <row r="39" spans="2:27" s="58" customFormat="1" ht="15.6" thickBot="1">
      <c r="B39" s="50"/>
      <c r="C39" s="50"/>
      <c r="D39" s="50"/>
      <c r="E39" s="50"/>
      <c r="F39" s="50"/>
      <c r="G39" s="50"/>
      <c r="H39" s="50"/>
      <c r="I39" s="50"/>
      <c r="J39" s="50"/>
      <c r="K39" s="50"/>
      <c r="L39" s="50"/>
      <c r="M39" s="50"/>
      <c r="N39" s="50"/>
      <c r="O39" s="50"/>
      <c r="P39" s="50"/>
      <c r="Q39" s="50"/>
      <c r="R39" s="50"/>
      <c r="S39" s="50"/>
      <c r="T39" s="50"/>
      <c r="U39" s="50"/>
      <c r="V39" s="50"/>
      <c r="W39" s="50"/>
      <c r="X39" s="50"/>
      <c r="Y39" s="50"/>
    </row>
    <row r="40" spans="2:27" s="58" customFormat="1" ht="43.95" customHeight="1" thickBot="1">
      <c r="B40" s="403" t="s">
        <v>145</v>
      </c>
      <c r="C40" s="404"/>
      <c r="D40" s="404"/>
      <c r="E40" s="404"/>
      <c r="F40" s="404"/>
      <c r="G40" s="404"/>
      <c r="H40" s="404"/>
      <c r="I40" s="404"/>
      <c r="J40" s="404"/>
      <c r="K40" s="404"/>
      <c r="L40" s="404"/>
      <c r="M40" s="404"/>
      <c r="N40" s="404"/>
      <c r="O40" s="404"/>
      <c r="P40" s="404"/>
      <c r="Q40" s="404"/>
      <c r="R40" s="404"/>
      <c r="S40" s="404"/>
      <c r="T40" s="404"/>
      <c r="U40" s="404"/>
      <c r="V40" s="405"/>
    </row>
    <row r="41" spans="2:27" s="58" customFormat="1" ht="43.95" customHeight="1" thickBot="1">
      <c r="B41" s="403" t="s">
        <v>998</v>
      </c>
      <c r="C41" s="404"/>
      <c r="D41" s="404"/>
      <c r="E41" s="404"/>
      <c r="F41" s="404"/>
      <c r="G41" s="404"/>
      <c r="H41" s="404"/>
      <c r="I41" s="404"/>
      <c r="J41" s="404"/>
      <c r="K41" s="404"/>
      <c r="L41" s="404"/>
      <c r="M41" s="404"/>
      <c r="N41" s="404"/>
      <c r="O41" s="404"/>
      <c r="P41" s="404"/>
      <c r="Q41" s="404"/>
      <c r="R41" s="404"/>
      <c r="S41" s="404"/>
      <c r="T41" s="404"/>
      <c r="U41" s="404"/>
      <c r="V41" s="405"/>
    </row>
    <row r="42" spans="2:27" s="58" customFormat="1" ht="72.599999999999994" customHeight="1" thickBot="1">
      <c r="B42" s="610" t="s">
        <v>144</v>
      </c>
      <c r="C42" s="983" t="s">
        <v>142</v>
      </c>
      <c r="D42" s="984"/>
      <c r="E42" s="985"/>
      <c r="F42" s="170" t="s">
        <v>425</v>
      </c>
      <c r="G42" s="170" t="s">
        <v>266</v>
      </c>
      <c r="H42" s="170" t="s">
        <v>115</v>
      </c>
      <c r="I42" s="241" t="s">
        <v>103</v>
      </c>
      <c r="J42" s="241" t="s">
        <v>104</v>
      </c>
      <c r="K42" s="241" t="s">
        <v>105</v>
      </c>
      <c r="L42" s="241" t="s">
        <v>106</v>
      </c>
      <c r="M42" s="241" t="s">
        <v>107</v>
      </c>
      <c r="N42" s="241" t="s">
        <v>108</v>
      </c>
      <c r="O42" s="241" t="s">
        <v>109</v>
      </c>
      <c r="P42" s="241" t="s">
        <v>110</v>
      </c>
      <c r="Q42" s="241" t="s">
        <v>111</v>
      </c>
      <c r="R42" s="241" t="s">
        <v>112</v>
      </c>
      <c r="S42" s="241" t="s">
        <v>113</v>
      </c>
      <c r="T42" s="241" t="s">
        <v>114</v>
      </c>
      <c r="U42" s="241" t="s">
        <v>42</v>
      </c>
      <c r="V42" s="171" t="s">
        <v>265</v>
      </c>
    </row>
    <row r="43" spans="2:27" s="58" customFormat="1" ht="60" customHeight="1">
      <c r="B43" s="611"/>
      <c r="C43" s="758" t="s">
        <v>923</v>
      </c>
      <c r="D43" s="759"/>
      <c r="E43" s="759"/>
      <c r="F43" s="943">
        <v>360</v>
      </c>
      <c r="G43" s="775" t="s">
        <v>608</v>
      </c>
      <c r="H43" s="981">
        <v>7862</v>
      </c>
      <c r="I43" s="368">
        <v>1</v>
      </c>
      <c r="J43" s="368">
        <v>1</v>
      </c>
      <c r="K43" s="368">
        <v>1</v>
      </c>
      <c r="L43" s="368">
        <v>1</v>
      </c>
      <c r="M43" s="368">
        <v>1</v>
      </c>
      <c r="N43" s="368">
        <v>1</v>
      </c>
      <c r="O43" s="368">
        <v>1</v>
      </c>
      <c r="P43" s="368">
        <v>1</v>
      </c>
      <c r="Q43" s="368">
        <v>1</v>
      </c>
      <c r="R43" s="368">
        <v>1</v>
      </c>
      <c r="S43" s="368">
        <v>1</v>
      </c>
      <c r="T43" s="368">
        <v>1</v>
      </c>
      <c r="U43" s="189">
        <f>SUM(I43:T43)</f>
        <v>12</v>
      </c>
      <c r="V43" s="982" t="s">
        <v>972</v>
      </c>
    </row>
    <row r="44" spans="2:27" s="58" customFormat="1" ht="60" customHeight="1" thickBot="1">
      <c r="B44" s="612"/>
      <c r="C44" s="725"/>
      <c r="D44" s="428"/>
      <c r="E44" s="428"/>
      <c r="F44" s="718"/>
      <c r="G44" s="728"/>
      <c r="H44" s="718"/>
      <c r="I44" s="156">
        <v>16529.43</v>
      </c>
      <c r="J44" s="156">
        <v>16529.43</v>
      </c>
      <c r="K44" s="156">
        <v>16529.43</v>
      </c>
      <c r="L44" s="156">
        <v>16529.43</v>
      </c>
      <c r="M44" s="156">
        <v>16529.43</v>
      </c>
      <c r="N44" s="156">
        <v>16529.43</v>
      </c>
      <c r="O44" s="156">
        <v>16529.43</v>
      </c>
      <c r="P44" s="156">
        <v>16529.43</v>
      </c>
      <c r="Q44" s="156">
        <v>16529.43</v>
      </c>
      <c r="R44" s="156">
        <v>16529.43</v>
      </c>
      <c r="S44" s="156">
        <v>16529.43</v>
      </c>
      <c r="T44" s="156">
        <v>16529.46</v>
      </c>
      <c r="U44" s="167">
        <f t="shared" ref="U44" si="1">SUM(I44:T44)</f>
        <v>198353.18999999994</v>
      </c>
      <c r="V44" s="785"/>
      <c r="W44" s="252">
        <v>197853.19</v>
      </c>
      <c r="X44" s="117">
        <f>W44/U43</f>
        <v>16487.765833333335</v>
      </c>
      <c r="Y44" s="253">
        <f>U44-W44</f>
        <v>499.99999999994179</v>
      </c>
      <c r="AA44" s="66"/>
    </row>
    <row r="45" spans="2:27" s="61" customFormat="1" ht="32.4" customHeight="1">
      <c r="B45" s="85"/>
      <c r="C45" s="85"/>
      <c r="D45" s="85"/>
      <c r="E45" s="85"/>
      <c r="F45" s="85"/>
      <c r="G45" s="85"/>
      <c r="H45" s="85"/>
      <c r="I45" s="85"/>
      <c r="J45" s="85"/>
      <c r="K45" s="85"/>
      <c r="L45" s="85"/>
      <c r="M45" s="85"/>
      <c r="N45" s="85"/>
      <c r="O45" s="85"/>
      <c r="P45" s="85"/>
      <c r="Q45" s="85"/>
      <c r="R45" s="980" t="s">
        <v>116</v>
      </c>
      <c r="S45" s="980"/>
      <c r="T45" s="980"/>
      <c r="U45" s="155">
        <f>U44</f>
        <v>198353.18999999994</v>
      </c>
      <c r="V45" s="85"/>
    </row>
    <row r="46" spans="2:27" ht="13.5" customHeight="1"/>
    <row r="47" spans="2:27" ht="10.5" customHeight="1"/>
    <row r="50" ht="11.25" customHeight="1"/>
    <row r="52" ht="9.75" customHeight="1"/>
    <row r="54" ht="16.5" customHeight="1"/>
  </sheetData>
  <mergeCells count="99">
    <mergeCell ref="R45:T45"/>
    <mergeCell ref="B40:V40"/>
    <mergeCell ref="B41:V41"/>
    <mergeCell ref="B42:B44"/>
    <mergeCell ref="C42:E42"/>
    <mergeCell ref="C43:E44"/>
    <mergeCell ref="F43:F44"/>
    <mergeCell ref="G43:G44"/>
    <mergeCell ref="H43:H44"/>
    <mergeCell ref="V43:V44"/>
    <mergeCell ref="C1:T1"/>
    <mergeCell ref="D3:S3"/>
    <mergeCell ref="B5:D5"/>
    <mergeCell ref="B6:D6"/>
    <mergeCell ref="B7:D7"/>
    <mergeCell ref="R5:U5"/>
    <mergeCell ref="E5:Q5"/>
    <mergeCell ref="E6:F6"/>
    <mergeCell ref="C2:T2"/>
    <mergeCell ref="G6:U6"/>
    <mergeCell ref="E7:G7"/>
    <mergeCell ref="H7:K7"/>
    <mergeCell ref="L7:O7"/>
    <mergeCell ref="P7:U7"/>
    <mergeCell ref="R16:T16"/>
    <mergeCell ref="B10:U10"/>
    <mergeCell ref="B11:U11"/>
    <mergeCell ref="B12:U12"/>
    <mergeCell ref="B13:U13"/>
    <mergeCell ref="B14:D14"/>
    <mergeCell ref="E14:U14"/>
    <mergeCell ref="O17:Q17"/>
    <mergeCell ref="R17:T17"/>
    <mergeCell ref="B8:U8"/>
    <mergeCell ref="B9:C9"/>
    <mergeCell ref="D9:E9"/>
    <mergeCell ref="F9:G9"/>
    <mergeCell ref="H9:M9"/>
    <mergeCell ref="N9:P9"/>
    <mergeCell ref="Q9:U9"/>
    <mergeCell ref="B15:U15"/>
    <mergeCell ref="C16:D16"/>
    <mergeCell ref="E16:F16"/>
    <mergeCell ref="G16:H16"/>
    <mergeCell ref="I16:K16"/>
    <mergeCell ref="L16:N16"/>
    <mergeCell ref="O16:Q16"/>
    <mergeCell ref="C17:D17"/>
    <mergeCell ref="E17:F17"/>
    <mergeCell ref="G17:H17"/>
    <mergeCell ref="I17:K17"/>
    <mergeCell ref="L17:N17"/>
    <mergeCell ref="O20:Q20"/>
    <mergeCell ref="C19:D19"/>
    <mergeCell ref="E19:F19"/>
    <mergeCell ref="R20:T20"/>
    <mergeCell ref="C18:D18"/>
    <mergeCell ref="E18:F18"/>
    <mergeCell ref="G18:H18"/>
    <mergeCell ref="I18:K18"/>
    <mergeCell ref="L18:N18"/>
    <mergeCell ref="O18:Q18"/>
    <mergeCell ref="R18:T18"/>
    <mergeCell ref="C20:D20"/>
    <mergeCell ref="E20:F20"/>
    <mergeCell ref="G20:H20"/>
    <mergeCell ref="I20:K20"/>
    <mergeCell ref="L20:N20"/>
    <mergeCell ref="G19:H19"/>
    <mergeCell ref="I19:K19"/>
    <mergeCell ref="L19:N19"/>
    <mergeCell ref="O19:Q19"/>
    <mergeCell ref="R19:T19"/>
    <mergeCell ref="U28:U29"/>
    <mergeCell ref="U25:U26"/>
    <mergeCell ref="U22:U23"/>
    <mergeCell ref="C21:F21"/>
    <mergeCell ref="C22:F22"/>
    <mergeCell ref="C23:F23"/>
    <mergeCell ref="C24:F24"/>
    <mergeCell ref="C25:F25"/>
    <mergeCell ref="C26:F26"/>
    <mergeCell ref="C27:F27"/>
    <mergeCell ref="C28:F28"/>
    <mergeCell ref="C29:F29"/>
    <mergeCell ref="C30:F30"/>
    <mergeCell ref="C31:F31"/>
    <mergeCell ref="C32:F32"/>
    <mergeCell ref="R38:T38"/>
    <mergeCell ref="B33:V33"/>
    <mergeCell ref="B34:V34"/>
    <mergeCell ref="C36:E37"/>
    <mergeCell ref="G36:G37"/>
    <mergeCell ref="H36:H37"/>
    <mergeCell ref="V36:V37"/>
    <mergeCell ref="B35:B37"/>
    <mergeCell ref="C35:E35"/>
    <mergeCell ref="F36:F37"/>
    <mergeCell ref="U31:U32"/>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0" min="1" max="21" man="1"/>
    <brk id="32" min="1" max="21" man="1"/>
  </rowBreaks>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59999389629810485"/>
  </sheetPr>
  <dimension ref="A1:AA54"/>
  <sheetViews>
    <sheetView view="pageBreakPreview" topLeftCell="H19" zoomScale="70" zoomScaleNormal="100" zoomScaleSheetLayoutView="70" workbookViewId="0">
      <selection activeCell="Q49" sqref="Q49"/>
    </sheetView>
  </sheetViews>
  <sheetFormatPr baseColWidth="10" defaultColWidth="11.44140625" defaultRowHeight="13.8"/>
  <cols>
    <col min="1" max="1" width="2.33203125" style="50" hidden="1" customWidth="1"/>
    <col min="2" max="2" width="18.6640625" style="75" customWidth="1"/>
    <col min="3" max="3" width="28.33203125" style="50" customWidth="1"/>
    <col min="4" max="4" width="25.5546875" style="50" customWidth="1"/>
    <col min="5" max="5" width="15.33203125" style="50" customWidth="1"/>
    <col min="6" max="6" width="26.6640625" style="50" customWidth="1"/>
    <col min="7" max="7" width="21.33203125" style="50" customWidth="1"/>
    <col min="8" max="8" width="21" style="50" customWidth="1"/>
    <col min="9" max="20" width="16" style="50" customWidth="1"/>
    <col min="21" max="21" width="24.109375" style="50" customWidth="1"/>
    <col min="22" max="22" width="16.33203125" style="50" customWidth="1"/>
    <col min="23" max="23" width="17.6640625" style="50" customWidth="1"/>
    <col min="24" max="24" width="15.88671875" style="50" customWidth="1"/>
    <col min="25" max="25" width="15" style="50" customWidth="1"/>
    <col min="26" max="26" width="10.88671875" style="50" customWidth="1"/>
    <col min="27" max="27" width="11.5546875" style="50" bestFit="1" customWidth="1"/>
    <col min="28" max="16384" width="11.44140625" style="50"/>
  </cols>
  <sheetData>
    <row r="1" spans="2:25" ht="43.2" customHeight="1">
      <c r="B1" s="108"/>
      <c r="C1" s="445" t="s">
        <v>1002</v>
      </c>
      <c r="D1" s="445"/>
      <c r="E1" s="445"/>
      <c r="F1" s="445"/>
      <c r="G1" s="445"/>
      <c r="H1" s="445"/>
      <c r="I1" s="445"/>
      <c r="J1" s="445"/>
      <c r="K1" s="445"/>
      <c r="L1" s="445"/>
      <c r="M1" s="445"/>
      <c r="N1" s="445"/>
      <c r="O1" s="445"/>
      <c r="P1" s="445"/>
      <c r="Q1" s="445"/>
      <c r="R1" s="445"/>
      <c r="S1" s="445"/>
      <c r="T1" s="445"/>
      <c r="U1" s="108"/>
    </row>
    <row r="2" spans="2:25" ht="43.2" customHeight="1" thickBot="1">
      <c r="B2" s="108"/>
      <c r="C2" s="468" t="s">
        <v>1164</v>
      </c>
      <c r="D2" s="468"/>
      <c r="E2" s="468"/>
      <c r="F2" s="468"/>
      <c r="G2" s="468"/>
      <c r="H2" s="468"/>
      <c r="I2" s="468"/>
      <c r="J2" s="468"/>
      <c r="K2" s="468"/>
      <c r="L2" s="468"/>
      <c r="M2" s="468"/>
      <c r="N2" s="468"/>
      <c r="O2" s="468"/>
      <c r="P2" s="468"/>
      <c r="Q2" s="468"/>
      <c r="R2" s="468"/>
      <c r="S2" s="468"/>
      <c r="T2" s="468"/>
      <c r="U2" s="108"/>
    </row>
    <row r="3" spans="2:25" ht="37.950000000000003" customHeight="1" thickBot="1">
      <c r="B3" s="73"/>
      <c r="C3" s="106"/>
      <c r="D3" s="459" t="s">
        <v>133</v>
      </c>
      <c r="E3" s="460"/>
      <c r="F3" s="460"/>
      <c r="G3" s="460"/>
      <c r="H3" s="460"/>
      <c r="I3" s="460"/>
      <c r="J3" s="460"/>
      <c r="K3" s="460"/>
      <c r="L3" s="460"/>
      <c r="M3" s="460"/>
      <c r="N3" s="460"/>
      <c r="O3" s="460"/>
      <c r="P3" s="460"/>
      <c r="Q3" s="460"/>
      <c r="R3" s="460"/>
      <c r="S3" s="461"/>
      <c r="T3" s="106"/>
      <c r="U3" s="53"/>
    </row>
    <row r="4" spans="2:25" ht="27" customHeight="1" thickBot="1">
      <c r="B4" s="73"/>
      <c r="C4" s="106"/>
      <c r="D4" s="134"/>
      <c r="E4" s="134"/>
      <c r="F4" s="134"/>
      <c r="G4" s="134"/>
      <c r="H4" s="134"/>
      <c r="I4" s="134"/>
      <c r="J4" s="134"/>
      <c r="K4" s="134"/>
      <c r="L4" s="134"/>
      <c r="M4" s="134"/>
      <c r="N4" s="134"/>
      <c r="O4" s="134"/>
      <c r="P4" s="134"/>
      <c r="Q4" s="134"/>
      <c r="R4" s="134"/>
      <c r="S4" s="134"/>
      <c r="T4" s="106"/>
      <c r="U4" s="53"/>
    </row>
    <row r="5" spans="2:25" s="85" customFormat="1" ht="28.95" customHeight="1">
      <c r="B5" s="685" t="s">
        <v>134</v>
      </c>
      <c r="C5" s="686"/>
      <c r="D5" s="686"/>
      <c r="E5" s="766" t="s">
        <v>911</v>
      </c>
      <c r="F5" s="767"/>
      <c r="G5" s="767"/>
      <c r="H5" s="767"/>
      <c r="I5" s="767"/>
      <c r="J5" s="767"/>
      <c r="K5" s="767"/>
      <c r="L5" s="767"/>
      <c r="M5" s="767"/>
      <c r="N5" s="767"/>
      <c r="O5" s="767"/>
      <c r="P5" s="767"/>
      <c r="Q5" s="804"/>
      <c r="R5" s="907" t="s">
        <v>1001</v>
      </c>
      <c r="S5" s="907"/>
      <c r="T5" s="907"/>
      <c r="U5" s="908"/>
    </row>
    <row r="6" spans="2:25" s="85" customFormat="1" ht="28.95" customHeight="1">
      <c r="B6" s="687" t="s">
        <v>135</v>
      </c>
      <c r="C6" s="688"/>
      <c r="D6" s="688"/>
      <c r="E6" s="805" t="s">
        <v>495</v>
      </c>
      <c r="F6" s="806"/>
      <c r="G6" s="806"/>
      <c r="H6" s="807"/>
      <c r="I6" s="649" t="s">
        <v>538</v>
      </c>
      <c r="J6" s="650"/>
      <c r="K6" s="650"/>
      <c r="L6" s="650"/>
      <c r="M6" s="650"/>
      <c r="N6" s="650"/>
      <c r="O6" s="650"/>
      <c r="P6" s="650"/>
      <c r="Q6" s="650"/>
      <c r="R6" s="650"/>
      <c r="S6" s="650"/>
      <c r="T6" s="650"/>
      <c r="U6" s="651"/>
    </row>
    <row r="7" spans="2:25" s="56" customFormat="1" ht="34.950000000000003" customHeight="1" thickBot="1">
      <c r="B7" s="483" t="s">
        <v>962</v>
      </c>
      <c r="C7" s="484"/>
      <c r="D7" s="484"/>
      <c r="E7" s="489">
        <f>U38</f>
        <v>295168.88</v>
      </c>
      <c r="F7" s="490"/>
      <c r="G7" s="491"/>
      <c r="H7" s="488" t="s">
        <v>991</v>
      </c>
      <c r="I7" s="488"/>
      <c r="J7" s="488"/>
      <c r="K7" s="488"/>
      <c r="L7" s="489">
        <v>314740.57</v>
      </c>
      <c r="M7" s="490"/>
      <c r="N7" s="490"/>
      <c r="O7" s="490"/>
      <c r="P7" s="486"/>
      <c r="Q7" s="486"/>
      <c r="R7" s="486"/>
      <c r="S7" s="486"/>
      <c r="T7" s="486"/>
      <c r="U7" s="487"/>
      <c r="W7" s="85"/>
      <c r="X7" s="122"/>
      <c r="Y7" s="85"/>
    </row>
    <row r="8" spans="2:25" s="61" customFormat="1" ht="28.2" customHeight="1" thickBot="1">
      <c r="B8" s="761" t="s">
        <v>137</v>
      </c>
      <c r="C8" s="762"/>
      <c r="D8" s="762"/>
      <c r="E8" s="762"/>
      <c r="F8" s="762"/>
      <c r="G8" s="762"/>
      <c r="H8" s="762"/>
      <c r="I8" s="762"/>
      <c r="J8" s="762"/>
      <c r="K8" s="762"/>
      <c r="L8" s="762"/>
      <c r="M8" s="762"/>
      <c r="N8" s="762"/>
      <c r="O8" s="762"/>
      <c r="P8" s="762"/>
      <c r="Q8" s="762"/>
      <c r="R8" s="762"/>
      <c r="S8" s="762"/>
      <c r="T8" s="762"/>
      <c r="U8" s="763"/>
      <c r="V8" s="85"/>
    </row>
    <row r="9" spans="2:25" s="61" customFormat="1" ht="39" customHeight="1" thickBot="1">
      <c r="B9" s="738" t="s">
        <v>138</v>
      </c>
      <c r="C9" s="1006"/>
      <c r="D9" s="1007" t="s">
        <v>130</v>
      </c>
      <c r="E9" s="741"/>
      <c r="F9" s="738" t="s">
        <v>139</v>
      </c>
      <c r="G9" s="1006"/>
      <c r="H9" s="1007" t="s">
        <v>164</v>
      </c>
      <c r="I9" s="740"/>
      <c r="J9" s="740"/>
      <c r="K9" s="740"/>
      <c r="L9" s="740"/>
      <c r="M9" s="741"/>
      <c r="N9" s="738" t="s">
        <v>140</v>
      </c>
      <c r="O9" s="739"/>
      <c r="P9" s="1006"/>
      <c r="Q9" s="1007" t="s">
        <v>165</v>
      </c>
      <c r="R9" s="740"/>
      <c r="S9" s="740"/>
      <c r="T9" s="740"/>
      <c r="U9" s="741"/>
      <c r="V9" s="85"/>
    </row>
    <row r="10" spans="2:25" s="58" customFormat="1" ht="31.95" customHeight="1" thickBot="1">
      <c r="B10" s="678" t="s">
        <v>141</v>
      </c>
      <c r="C10" s="679"/>
      <c r="D10" s="679"/>
      <c r="E10" s="679"/>
      <c r="F10" s="679"/>
      <c r="G10" s="679"/>
      <c r="H10" s="679"/>
      <c r="I10" s="679"/>
      <c r="J10" s="679"/>
      <c r="K10" s="679"/>
      <c r="L10" s="679"/>
      <c r="M10" s="679"/>
      <c r="N10" s="679"/>
      <c r="O10" s="679"/>
      <c r="P10" s="679"/>
      <c r="Q10" s="679"/>
      <c r="R10" s="679"/>
      <c r="S10" s="679"/>
      <c r="T10" s="679"/>
      <c r="U10" s="680"/>
      <c r="V10" s="56"/>
    </row>
    <row r="11" spans="2:25" s="58" customFormat="1" ht="49.2" customHeight="1" thickBot="1">
      <c r="B11" s="662" t="s">
        <v>924</v>
      </c>
      <c r="C11" s="663"/>
      <c r="D11" s="663"/>
      <c r="E11" s="663"/>
      <c r="F11" s="663"/>
      <c r="G11" s="663"/>
      <c r="H11" s="663"/>
      <c r="I11" s="663"/>
      <c r="J11" s="663"/>
      <c r="K11" s="663"/>
      <c r="L11" s="663"/>
      <c r="M11" s="663"/>
      <c r="N11" s="663"/>
      <c r="O11" s="663"/>
      <c r="P11" s="663"/>
      <c r="Q11" s="663"/>
      <c r="R11" s="663"/>
      <c r="S11" s="663"/>
      <c r="T11" s="663"/>
      <c r="U11" s="664"/>
      <c r="V11" s="56"/>
    </row>
    <row r="12" spans="2:25" s="58" customFormat="1" ht="31.95"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row>
    <row r="13" spans="2:25" s="58" customFormat="1" ht="39" customHeight="1" thickBot="1">
      <c r="B13" s="665" t="s">
        <v>925</v>
      </c>
      <c r="C13" s="666"/>
      <c r="D13" s="666"/>
      <c r="E13" s="666"/>
      <c r="F13" s="666"/>
      <c r="G13" s="666"/>
      <c r="H13" s="666"/>
      <c r="I13" s="666"/>
      <c r="J13" s="666"/>
      <c r="K13" s="666"/>
      <c r="L13" s="666"/>
      <c r="M13" s="666"/>
      <c r="N13" s="666"/>
      <c r="O13" s="666"/>
      <c r="P13" s="666"/>
      <c r="Q13" s="666"/>
      <c r="R13" s="666"/>
      <c r="S13" s="666"/>
      <c r="T13" s="666"/>
      <c r="U13" s="667"/>
      <c r="V13" s="56"/>
    </row>
    <row r="14" spans="2:25" s="58" customFormat="1" ht="31.95" customHeight="1" thickBot="1">
      <c r="B14" s="822" t="s">
        <v>901</v>
      </c>
      <c r="C14" s="823"/>
      <c r="D14" s="824"/>
      <c r="E14" s="668" t="s">
        <v>926</v>
      </c>
      <c r="F14" s="669"/>
      <c r="G14" s="669"/>
      <c r="H14" s="669"/>
      <c r="I14" s="669"/>
      <c r="J14" s="669"/>
      <c r="K14" s="669"/>
      <c r="L14" s="669"/>
      <c r="M14" s="669"/>
      <c r="N14" s="669"/>
      <c r="O14" s="669"/>
      <c r="P14" s="669"/>
      <c r="Q14" s="669"/>
      <c r="R14" s="669"/>
      <c r="S14" s="669"/>
      <c r="T14" s="669"/>
      <c r="U14" s="670"/>
      <c r="V14" s="56"/>
    </row>
    <row r="15" spans="2:25" s="58" customFormat="1" ht="31.95" customHeight="1" thickBot="1">
      <c r="B15" s="471" t="s">
        <v>100</v>
      </c>
      <c r="C15" s="472"/>
      <c r="D15" s="472"/>
      <c r="E15" s="472"/>
      <c r="F15" s="472"/>
      <c r="G15" s="472"/>
      <c r="H15" s="472"/>
      <c r="I15" s="472"/>
      <c r="J15" s="472"/>
      <c r="K15" s="472"/>
      <c r="L15" s="472"/>
      <c r="M15" s="472"/>
      <c r="N15" s="472"/>
      <c r="O15" s="472"/>
      <c r="P15" s="472"/>
      <c r="Q15" s="472"/>
      <c r="R15" s="472"/>
      <c r="S15" s="472"/>
      <c r="T15" s="472"/>
      <c r="U15" s="473"/>
      <c r="V15" s="56"/>
    </row>
    <row r="16" spans="2:25" s="58" customFormat="1" ht="47.4"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116"/>
    </row>
    <row r="17" spans="2:22" s="58" customFormat="1" ht="108.6" customHeight="1">
      <c r="B17" s="160" t="s">
        <v>89</v>
      </c>
      <c r="C17" s="436" t="s">
        <v>927</v>
      </c>
      <c r="D17" s="436"/>
      <c r="E17" s="436" t="s">
        <v>231</v>
      </c>
      <c r="F17" s="436"/>
      <c r="G17" s="436" t="s">
        <v>95</v>
      </c>
      <c r="H17" s="436"/>
      <c r="I17" s="436" t="s">
        <v>348</v>
      </c>
      <c r="J17" s="436"/>
      <c r="K17" s="436"/>
      <c r="L17" s="455" t="s">
        <v>158</v>
      </c>
      <c r="M17" s="464"/>
      <c r="N17" s="456"/>
      <c r="O17" s="436" t="s">
        <v>94</v>
      </c>
      <c r="P17" s="436"/>
      <c r="Q17" s="436"/>
      <c r="R17" s="436" t="s">
        <v>234</v>
      </c>
      <c r="S17" s="436"/>
      <c r="T17" s="436"/>
      <c r="U17" s="168">
        <f>U22</f>
        <v>1</v>
      </c>
      <c r="V17" s="116"/>
    </row>
    <row r="18" spans="2:22" s="58" customFormat="1" ht="112.95" customHeight="1">
      <c r="B18" s="160" t="s">
        <v>433</v>
      </c>
      <c r="C18" s="436" t="s">
        <v>482</v>
      </c>
      <c r="D18" s="436"/>
      <c r="E18" s="436" t="s">
        <v>232</v>
      </c>
      <c r="F18" s="436"/>
      <c r="G18" s="436" t="s">
        <v>96</v>
      </c>
      <c r="H18" s="436"/>
      <c r="I18" s="436" t="s">
        <v>349</v>
      </c>
      <c r="J18" s="436"/>
      <c r="K18" s="436"/>
      <c r="L18" s="455" t="s">
        <v>158</v>
      </c>
      <c r="M18" s="464"/>
      <c r="N18" s="456"/>
      <c r="O18" s="455" t="s">
        <v>94</v>
      </c>
      <c r="P18" s="464"/>
      <c r="Q18" s="456"/>
      <c r="R18" s="436" t="s">
        <v>235</v>
      </c>
      <c r="S18" s="436"/>
      <c r="T18" s="436"/>
      <c r="U18" s="168">
        <f>U25</f>
        <v>1</v>
      </c>
      <c r="V18" s="116"/>
    </row>
    <row r="19" spans="2:22" s="58" customFormat="1" ht="123" customHeight="1">
      <c r="B19" s="160" t="s">
        <v>278</v>
      </c>
      <c r="C19" s="434" t="s">
        <v>483</v>
      </c>
      <c r="D19" s="435"/>
      <c r="E19" s="434" t="s">
        <v>484</v>
      </c>
      <c r="F19" s="435"/>
      <c r="G19" s="436" t="s">
        <v>96</v>
      </c>
      <c r="H19" s="436"/>
      <c r="I19" s="434" t="s">
        <v>485</v>
      </c>
      <c r="J19" s="440"/>
      <c r="K19" s="435"/>
      <c r="L19" s="434" t="s">
        <v>158</v>
      </c>
      <c r="M19" s="440"/>
      <c r="N19" s="435"/>
      <c r="O19" s="434" t="s">
        <v>94</v>
      </c>
      <c r="P19" s="440"/>
      <c r="Q19" s="435"/>
      <c r="R19" s="434" t="s">
        <v>351</v>
      </c>
      <c r="S19" s="440"/>
      <c r="T19" s="435"/>
      <c r="U19" s="168">
        <v>1</v>
      </c>
      <c r="V19" s="116"/>
    </row>
    <row r="20" spans="2:22" s="58" customFormat="1" ht="112.95" customHeight="1" thickBot="1">
      <c r="B20" s="240" t="s">
        <v>144</v>
      </c>
      <c r="C20" s="955" t="s">
        <v>505</v>
      </c>
      <c r="D20" s="955"/>
      <c r="E20" s="955" t="s">
        <v>233</v>
      </c>
      <c r="F20" s="955"/>
      <c r="G20" s="955" t="s">
        <v>97</v>
      </c>
      <c r="H20" s="955"/>
      <c r="I20" s="955" t="s">
        <v>350</v>
      </c>
      <c r="J20" s="955"/>
      <c r="K20" s="955"/>
      <c r="L20" s="455" t="s">
        <v>102</v>
      </c>
      <c r="M20" s="464"/>
      <c r="N20" s="456"/>
      <c r="O20" s="455" t="s">
        <v>94</v>
      </c>
      <c r="P20" s="464"/>
      <c r="Q20" s="456"/>
      <c r="R20" s="455" t="s">
        <v>236</v>
      </c>
      <c r="S20" s="464"/>
      <c r="T20" s="456"/>
      <c r="U20" s="243">
        <f>U31</f>
        <v>1</v>
      </c>
      <c r="V20" s="116"/>
    </row>
    <row r="21" spans="2:22" s="67" customFormat="1" ht="51.6" customHeight="1">
      <c r="B21" s="265" t="s">
        <v>427</v>
      </c>
      <c r="C21" s="432" t="s">
        <v>142</v>
      </c>
      <c r="D21" s="432"/>
      <c r="E21" s="432"/>
      <c r="F21" s="432" t="s">
        <v>28</v>
      </c>
      <c r="G21" s="432"/>
      <c r="H21" s="194" t="s">
        <v>30</v>
      </c>
      <c r="I21" s="194" t="s">
        <v>31</v>
      </c>
      <c r="J21" s="194" t="s">
        <v>32</v>
      </c>
      <c r="K21" s="194" t="s">
        <v>33</v>
      </c>
      <c r="L21" s="194" t="s">
        <v>34</v>
      </c>
      <c r="M21" s="194" t="s">
        <v>35</v>
      </c>
      <c r="N21" s="194" t="s">
        <v>36</v>
      </c>
      <c r="O21" s="194" t="s">
        <v>37</v>
      </c>
      <c r="P21" s="194" t="s">
        <v>38</v>
      </c>
      <c r="Q21" s="194" t="s">
        <v>39</v>
      </c>
      <c r="R21" s="194" t="s">
        <v>40</v>
      </c>
      <c r="S21" s="194" t="s">
        <v>41</v>
      </c>
      <c r="T21" s="194" t="s">
        <v>42</v>
      </c>
      <c r="U21" s="196" t="s">
        <v>143</v>
      </c>
      <c r="V21" s="101"/>
    </row>
    <row r="22" spans="2:22" s="67" customFormat="1" ht="33.6" customHeight="1">
      <c r="B22" s="211" t="s">
        <v>44</v>
      </c>
      <c r="C22" s="426" t="s">
        <v>305</v>
      </c>
      <c r="D22" s="426"/>
      <c r="E22" s="426"/>
      <c r="F22" s="429" t="s">
        <v>522</v>
      </c>
      <c r="G22" s="429"/>
      <c r="H22" s="262">
        <v>1</v>
      </c>
      <c r="I22" s="262">
        <v>1</v>
      </c>
      <c r="J22" s="242">
        <v>1</v>
      </c>
      <c r="K22" s="262">
        <v>1</v>
      </c>
      <c r="L22" s="262">
        <v>1</v>
      </c>
      <c r="M22" s="262">
        <v>1</v>
      </c>
      <c r="N22" s="262">
        <v>1</v>
      </c>
      <c r="O22" s="262">
        <v>1</v>
      </c>
      <c r="P22" s="242">
        <v>1</v>
      </c>
      <c r="Q22" s="262">
        <v>1</v>
      </c>
      <c r="R22" s="262">
        <v>1</v>
      </c>
      <c r="S22" s="262">
        <v>1</v>
      </c>
      <c r="T22" s="121">
        <f>SUM(H22:S22)</f>
        <v>12</v>
      </c>
      <c r="U22" s="423">
        <f>+T23/T22</f>
        <v>1</v>
      </c>
      <c r="V22" s="101"/>
    </row>
    <row r="23" spans="2:22" s="67" customFormat="1" ht="33.6" customHeight="1">
      <c r="B23" s="211" t="s">
        <v>45</v>
      </c>
      <c r="C23" s="429" t="s">
        <v>407</v>
      </c>
      <c r="D23" s="429"/>
      <c r="E23" s="429"/>
      <c r="F23" s="429" t="s">
        <v>306</v>
      </c>
      <c r="G23" s="429"/>
      <c r="H23" s="262">
        <v>1</v>
      </c>
      <c r="I23" s="262">
        <v>1</v>
      </c>
      <c r="J23" s="242">
        <v>1</v>
      </c>
      <c r="K23" s="262">
        <v>1</v>
      </c>
      <c r="L23" s="262">
        <v>1</v>
      </c>
      <c r="M23" s="262">
        <v>1</v>
      </c>
      <c r="N23" s="262">
        <v>1</v>
      </c>
      <c r="O23" s="262">
        <v>1</v>
      </c>
      <c r="P23" s="242">
        <v>1</v>
      </c>
      <c r="Q23" s="262">
        <v>1</v>
      </c>
      <c r="R23" s="262">
        <v>1</v>
      </c>
      <c r="S23" s="262">
        <v>1</v>
      </c>
      <c r="T23" s="121">
        <f>SUM(H23:S23)</f>
        <v>12</v>
      </c>
      <c r="U23" s="423"/>
      <c r="V23" s="101"/>
    </row>
    <row r="24" spans="2:22" s="67" customFormat="1" ht="51.6" customHeight="1">
      <c r="B24" s="266" t="s">
        <v>427</v>
      </c>
      <c r="C24" s="427" t="s">
        <v>142</v>
      </c>
      <c r="D24" s="427"/>
      <c r="E24" s="427"/>
      <c r="F24" s="427" t="s">
        <v>28</v>
      </c>
      <c r="G24" s="427"/>
      <c r="H24" s="264" t="s">
        <v>30</v>
      </c>
      <c r="I24" s="264" t="s">
        <v>31</v>
      </c>
      <c r="J24" s="264" t="s">
        <v>32</v>
      </c>
      <c r="K24" s="264" t="s">
        <v>33</v>
      </c>
      <c r="L24" s="264" t="s">
        <v>34</v>
      </c>
      <c r="M24" s="264" t="s">
        <v>35</v>
      </c>
      <c r="N24" s="264" t="s">
        <v>36</v>
      </c>
      <c r="O24" s="264" t="s">
        <v>37</v>
      </c>
      <c r="P24" s="264" t="s">
        <v>38</v>
      </c>
      <c r="Q24" s="264" t="s">
        <v>39</v>
      </c>
      <c r="R24" s="264" t="s">
        <v>40</v>
      </c>
      <c r="S24" s="264" t="s">
        <v>41</v>
      </c>
      <c r="T24" s="264" t="s">
        <v>42</v>
      </c>
      <c r="U24" s="267" t="s">
        <v>143</v>
      </c>
      <c r="V24" s="101"/>
    </row>
    <row r="25" spans="2:22" s="67" customFormat="1" ht="33.6" customHeight="1">
      <c r="B25" s="211" t="s">
        <v>44</v>
      </c>
      <c r="C25" s="429" t="s">
        <v>408</v>
      </c>
      <c r="D25" s="429"/>
      <c r="E25" s="429"/>
      <c r="F25" s="429" t="s">
        <v>144</v>
      </c>
      <c r="G25" s="429"/>
      <c r="H25" s="262">
        <v>1</v>
      </c>
      <c r="I25" s="262">
        <v>1</v>
      </c>
      <c r="J25" s="242">
        <v>1</v>
      </c>
      <c r="K25" s="262">
        <v>1</v>
      </c>
      <c r="L25" s="262">
        <v>1</v>
      </c>
      <c r="M25" s="242">
        <v>1</v>
      </c>
      <c r="N25" s="262">
        <v>1</v>
      </c>
      <c r="O25" s="262">
        <v>1</v>
      </c>
      <c r="P25" s="242">
        <v>1</v>
      </c>
      <c r="Q25" s="262">
        <v>1</v>
      </c>
      <c r="R25" s="262">
        <v>1</v>
      </c>
      <c r="S25" s="242">
        <v>1</v>
      </c>
      <c r="T25" s="121">
        <f>SUM(H25:S25)</f>
        <v>12</v>
      </c>
      <c r="U25" s="423">
        <f>+T26/T25</f>
        <v>1</v>
      </c>
      <c r="V25" s="101"/>
    </row>
    <row r="26" spans="2:22" s="67" customFormat="1" ht="33.6" customHeight="1">
      <c r="B26" s="211" t="s">
        <v>45</v>
      </c>
      <c r="C26" s="429" t="s">
        <v>307</v>
      </c>
      <c r="D26" s="429"/>
      <c r="E26" s="429"/>
      <c r="F26" s="429" t="s">
        <v>144</v>
      </c>
      <c r="G26" s="429"/>
      <c r="H26" s="262">
        <v>1</v>
      </c>
      <c r="I26" s="262">
        <v>1</v>
      </c>
      <c r="J26" s="242">
        <v>1</v>
      </c>
      <c r="K26" s="262">
        <v>1</v>
      </c>
      <c r="L26" s="262">
        <v>1</v>
      </c>
      <c r="M26" s="242">
        <v>1</v>
      </c>
      <c r="N26" s="262">
        <v>1</v>
      </c>
      <c r="O26" s="262">
        <v>1</v>
      </c>
      <c r="P26" s="242">
        <v>1</v>
      </c>
      <c r="Q26" s="262">
        <v>1</v>
      </c>
      <c r="R26" s="262">
        <v>1</v>
      </c>
      <c r="S26" s="242">
        <v>1</v>
      </c>
      <c r="T26" s="121">
        <f>SUM(H26:S26)</f>
        <v>12</v>
      </c>
      <c r="U26" s="423"/>
      <c r="V26" s="101"/>
    </row>
    <row r="27" spans="2:22" s="67" customFormat="1" ht="51.6" customHeight="1">
      <c r="B27" s="266" t="s">
        <v>427</v>
      </c>
      <c r="C27" s="427" t="s">
        <v>142</v>
      </c>
      <c r="D27" s="427"/>
      <c r="E27" s="427"/>
      <c r="F27" s="427" t="s">
        <v>28</v>
      </c>
      <c r="G27" s="427"/>
      <c r="H27" s="264" t="s">
        <v>30</v>
      </c>
      <c r="I27" s="264" t="s">
        <v>31</v>
      </c>
      <c r="J27" s="264" t="s">
        <v>32</v>
      </c>
      <c r="K27" s="264" t="s">
        <v>33</v>
      </c>
      <c r="L27" s="264" t="s">
        <v>34</v>
      </c>
      <c r="M27" s="264" t="s">
        <v>35</v>
      </c>
      <c r="N27" s="264" t="s">
        <v>36</v>
      </c>
      <c r="O27" s="264" t="s">
        <v>37</v>
      </c>
      <c r="P27" s="264" t="s">
        <v>38</v>
      </c>
      <c r="Q27" s="264" t="s">
        <v>39</v>
      </c>
      <c r="R27" s="264" t="s">
        <v>40</v>
      </c>
      <c r="S27" s="264" t="s">
        <v>41</v>
      </c>
      <c r="T27" s="264" t="s">
        <v>42</v>
      </c>
      <c r="U27" s="267" t="s">
        <v>143</v>
      </c>
      <c r="V27" s="101"/>
    </row>
    <row r="28" spans="2:22" s="67" customFormat="1" ht="33" customHeight="1">
      <c r="B28" s="211" t="s">
        <v>44</v>
      </c>
      <c r="C28" s="426" t="s">
        <v>409</v>
      </c>
      <c r="D28" s="426"/>
      <c r="E28" s="426"/>
      <c r="F28" s="429" t="s">
        <v>122</v>
      </c>
      <c r="G28" s="429"/>
      <c r="H28" s="262">
        <v>1</v>
      </c>
      <c r="I28" s="262">
        <v>1</v>
      </c>
      <c r="J28" s="242">
        <v>1</v>
      </c>
      <c r="K28" s="262">
        <v>1</v>
      </c>
      <c r="L28" s="262">
        <v>1</v>
      </c>
      <c r="M28" s="242">
        <v>1</v>
      </c>
      <c r="N28" s="262">
        <v>1</v>
      </c>
      <c r="O28" s="262">
        <v>1</v>
      </c>
      <c r="P28" s="242">
        <v>1</v>
      </c>
      <c r="Q28" s="262">
        <v>1</v>
      </c>
      <c r="R28" s="262">
        <v>1</v>
      </c>
      <c r="S28" s="242">
        <v>1</v>
      </c>
      <c r="T28" s="121">
        <f>SUM(H28:S28)</f>
        <v>12</v>
      </c>
      <c r="U28" s="873">
        <f>+T28/T29</f>
        <v>1</v>
      </c>
      <c r="V28" s="101"/>
    </row>
    <row r="29" spans="2:22" s="67" customFormat="1" ht="33" customHeight="1">
      <c r="B29" s="211" t="s">
        <v>45</v>
      </c>
      <c r="C29" s="426" t="s">
        <v>410</v>
      </c>
      <c r="D29" s="426"/>
      <c r="E29" s="426"/>
      <c r="F29" s="429" t="s">
        <v>122</v>
      </c>
      <c r="G29" s="429"/>
      <c r="H29" s="262">
        <v>1</v>
      </c>
      <c r="I29" s="262">
        <v>1</v>
      </c>
      <c r="J29" s="242">
        <v>1</v>
      </c>
      <c r="K29" s="262">
        <v>1</v>
      </c>
      <c r="L29" s="262">
        <v>1</v>
      </c>
      <c r="M29" s="242">
        <v>1</v>
      </c>
      <c r="N29" s="262">
        <v>1</v>
      </c>
      <c r="O29" s="262">
        <v>1</v>
      </c>
      <c r="P29" s="242">
        <v>1</v>
      </c>
      <c r="Q29" s="262">
        <v>1</v>
      </c>
      <c r="R29" s="262">
        <v>1</v>
      </c>
      <c r="S29" s="242">
        <v>1</v>
      </c>
      <c r="T29" s="121">
        <f>SUM(H29:S29)</f>
        <v>12</v>
      </c>
      <c r="U29" s="873"/>
      <c r="V29" s="101"/>
    </row>
    <row r="30" spans="2:22" s="67" customFormat="1" ht="51.6" customHeight="1">
      <c r="B30" s="266" t="s">
        <v>427</v>
      </c>
      <c r="C30" s="427" t="s">
        <v>142</v>
      </c>
      <c r="D30" s="427"/>
      <c r="E30" s="427"/>
      <c r="F30" s="427" t="s">
        <v>28</v>
      </c>
      <c r="G30" s="427"/>
      <c r="H30" s="264" t="s">
        <v>30</v>
      </c>
      <c r="I30" s="264" t="s">
        <v>31</v>
      </c>
      <c r="J30" s="264" t="s">
        <v>32</v>
      </c>
      <c r="K30" s="264" t="s">
        <v>33</v>
      </c>
      <c r="L30" s="264" t="s">
        <v>34</v>
      </c>
      <c r="M30" s="264" t="s">
        <v>35</v>
      </c>
      <c r="N30" s="264" t="s">
        <v>36</v>
      </c>
      <c r="O30" s="264" t="s">
        <v>37</v>
      </c>
      <c r="P30" s="264" t="s">
        <v>38</v>
      </c>
      <c r="Q30" s="264" t="s">
        <v>39</v>
      </c>
      <c r="R30" s="264" t="s">
        <v>40</v>
      </c>
      <c r="S30" s="264" t="s">
        <v>41</v>
      </c>
      <c r="T30" s="264" t="s">
        <v>42</v>
      </c>
      <c r="U30" s="267" t="s">
        <v>143</v>
      </c>
      <c r="V30" s="101"/>
    </row>
    <row r="31" spans="2:22" s="67" customFormat="1" ht="37.950000000000003" customHeight="1">
      <c r="B31" s="211" t="s">
        <v>44</v>
      </c>
      <c r="C31" s="426" t="s">
        <v>494</v>
      </c>
      <c r="D31" s="426"/>
      <c r="E31" s="426"/>
      <c r="F31" s="429" t="s">
        <v>170</v>
      </c>
      <c r="G31" s="429"/>
      <c r="H31" s="262">
        <v>1</v>
      </c>
      <c r="I31" s="262">
        <v>1</v>
      </c>
      <c r="J31" s="242">
        <v>1</v>
      </c>
      <c r="K31" s="262">
        <v>1</v>
      </c>
      <c r="L31" s="262">
        <v>1</v>
      </c>
      <c r="M31" s="242">
        <v>1</v>
      </c>
      <c r="N31" s="262">
        <v>1</v>
      </c>
      <c r="O31" s="262">
        <v>1</v>
      </c>
      <c r="P31" s="242">
        <v>1</v>
      </c>
      <c r="Q31" s="262">
        <v>1</v>
      </c>
      <c r="R31" s="262">
        <v>1</v>
      </c>
      <c r="S31" s="242">
        <v>1</v>
      </c>
      <c r="T31" s="121">
        <f>SUM(H31:S31)</f>
        <v>12</v>
      </c>
      <c r="U31" s="423">
        <f>+T32/T31</f>
        <v>1</v>
      </c>
      <c r="V31" s="101"/>
    </row>
    <row r="32" spans="2:22" s="67" customFormat="1" ht="49.2" customHeight="1" thickBot="1">
      <c r="B32" s="162" t="s">
        <v>45</v>
      </c>
      <c r="C32" s="425" t="s">
        <v>411</v>
      </c>
      <c r="D32" s="425"/>
      <c r="E32" s="425"/>
      <c r="F32" s="425" t="s">
        <v>170</v>
      </c>
      <c r="G32" s="425"/>
      <c r="H32" s="212">
        <v>1</v>
      </c>
      <c r="I32" s="212">
        <v>1</v>
      </c>
      <c r="J32" s="213">
        <v>1</v>
      </c>
      <c r="K32" s="212">
        <v>1</v>
      </c>
      <c r="L32" s="212">
        <v>1</v>
      </c>
      <c r="M32" s="213">
        <v>1</v>
      </c>
      <c r="N32" s="212">
        <v>1</v>
      </c>
      <c r="O32" s="212">
        <v>1</v>
      </c>
      <c r="P32" s="213">
        <v>1</v>
      </c>
      <c r="Q32" s="212">
        <v>1</v>
      </c>
      <c r="R32" s="212">
        <v>1</v>
      </c>
      <c r="S32" s="213">
        <v>1</v>
      </c>
      <c r="T32" s="239">
        <f>SUM(H32:S32)</f>
        <v>12</v>
      </c>
      <c r="U32" s="424"/>
      <c r="V32" s="101"/>
    </row>
    <row r="33" spans="2:27" s="67" customFormat="1" ht="36" customHeight="1" thickBot="1">
      <c r="B33" s="683" t="s">
        <v>145</v>
      </c>
      <c r="C33" s="684"/>
      <c r="D33" s="684"/>
      <c r="E33" s="684"/>
      <c r="F33" s="684"/>
      <c r="G33" s="684"/>
      <c r="H33" s="684"/>
      <c r="I33" s="684"/>
      <c r="J33" s="684"/>
      <c r="K33" s="684"/>
      <c r="L33" s="684"/>
      <c r="M33" s="684"/>
      <c r="N33" s="684"/>
      <c r="O33" s="684"/>
      <c r="P33" s="684"/>
      <c r="Q33" s="684"/>
      <c r="R33" s="684"/>
      <c r="S33" s="684"/>
      <c r="T33" s="684"/>
      <c r="U33" s="684"/>
      <c r="V33" s="405"/>
    </row>
    <row r="34" spans="2:27" s="58" customFormat="1" ht="36" customHeight="1" thickBot="1">
      <c r="B34" s="986" t="s">
        <v>424</v>
      </c>
      <c r="C34" s="987"/>
      <c r="D34" s="987"/>
      <c r="E34" s="987"/>
      <c r="F34" s="987"/>
      <c r="G34" s="987"/>
      <c r="H34" s="987"/>
      <c r="I34" s="987"/>
      <c r="J34" s="987"/>
      <c r="K34" s="987"/>
      <c r="L34" s="987"/>
      <c r="M34" s="987"/>
      <c r="N34" s="987"/>
      <c r="O34" s="987"/>
      <c r="P34" s="987"/>
      <c r="Q34" s="987"/>
      <c r="R34" s="987"/>
      <c r="S34" s="987"/>
      <c r="T34" s="987"/>
      <c r="U34" s="987"/>
      <c r="V34" s="988"/>
    </row>
    <row r="35" spans="2:27" s="58" customFormat="1" ht="51" customHeight="1">
      <c r="B35" s="993" t="s">
        <v>144</v>
      </c>
      <c r="C35" s="989" t="s">
        <v>142</v>
      </c>
      <c r="D35" s="989"/>
      <c r="E35" s="990"/>
      <c r="F35" s="216" t="s">
        <v>532</v>
      </c>
      <c r="G35" s="216" t="s">
        <v>266</v>
      </c>
      <c r="H35" s="216" t="s">
        <v>115</v>
      </c>
      <c r="I35" s="217" t="s">
        <v>103</v>
      </c>
      <c r="J35" s="217" t="s">
        <v>104</v>
      </c>
      <c r="K35" s="217" t="s">
        <v>105</v>
      </c>
      <c r="L35" s="217" t="s">
        <v>106</v>
      </c>
      <c r="M35" s="217" t="s">
        <v>107</v>
      </c>
      <c r="N35" s="217" t="s">
        <v>108</v>
      </c>
      <c r="O35" s="217" t="s">
        <v>109</v>
      </c>
      <c r="P35" s="217" t="s">
        <v>110</v>
      </c>
      <c r="Q35" s="217" t="s">
        <v>111</v>
      </c>
      <c r="R35" s="217" t="s">
        <v>112</v>
      </c>
      <c r="S35" s="217" t="s">
        <v>113</v>
      </c>
      <c r="T35" s="217" t="s">
        <v>114</v>
      </c>
      <c r="U35" s="217" t="s">
        <v>42</v>
      </c>
      <c r="V35" s="218" t="s">
        <v>265</v>
      </c>
    </row>
    <row r="36" spans="2:27" s="58" customFormat="1" ht="73.95" customHeight="1">
      <c r="B36" s="994"/>
      <c r="C36" s="997" t="s">
        <v>505</v>
      </c>
      <c r="D36" s="998"/>
      <c r="E36" s="998"/>
      <c r="F36" s="1001">
        <v>360</v>
      </c>
      <c r="G36" s="1004" t="s">
        <v>170</v>
      </c>
      <c r="H36" s="1003">
        <v>7862</v>
      </c>
      <c r="I36" s="378">
        <v>1</v>
      </c>
      <c r="J36" s="378">
        <v>1</v>
      </c>
      <c r="K36" s="379">
        <v>1</v>
      </c>
      <c r="L36" s="378">
        <v>1</v>
      </c>
      <c r="M36" s="378">
        <v>1</v>
      </c>
      <c r="N36" s="379">
        <v>1</v>
      </c>
      <c r="O36" s="378">
        <v>1</v>
      </c>
      <c r="P36" s="378">
        <v>1</v>
      </c>
      <c r="Q36" s="379">
        <v>1</v>
      </c>
      <c r="R36" s="378">
        <v>1</v>
      </c>
      <c r="S36" s="378">
        <v>1</v>
      </c>
      <c r="T36" s="379">
        <v>1</v>
      </c>
      <c r="U36" s="145">
        <f>SUM(I36:T36)</f>
        <v>12</v>
      </c>
      <c r="V36" s="991" t="s">
        <v>963</v>
      </c>
    </row>
    <row r="37" spans="2:27" s="58" customFormat="1" ht="73.95" customHeight="1" thickBot="1">
      <c r="B37" s="995"/>
      <c r="C37" s="999"/>
      <c r="D37" s="1000"/>
      <c r="E37" s="1000"/>
      <c r="F37" s="1002"/>
      <c r="G37" s="1005"/>
      <c r="H37" s="1000"/>
      <c r="I37" s="380">
        <v>24597.41</v>
      </c>
      <c r="J37" s="380">
        <v>24597.41</v>
      </c>
      <c r="K37" s="380">
        <v>24597.41</v>
      </c>
      <c r="L37" s="380">
        <v>24597.41</v>
      </c>
      <c r="M37" s="380">
        <v>24597.41</v>
      </c>
      <c r="N37" s="380">
        <v>24597.41</v>
      </c>
      <c r="O37" s="380">
        <v>24597.41</v>
      </c>
      <c r="P37" s="380">
        <v>24597.41</v>
      </c>
      <c r="Q37" s="380">
        <v>24597.41</v>
      </c>
      <c r="R37" s="380">
        <v>24597.41</v>
      </c>
      <c r="S37" s="380">
        <v>24597.41</v>
      </c>
      <c r="T37" s="380">
        <v>24597.37</v>
      </c>
      <c r="U37" s="219">
        <f>SUM(I37:T37)</f>
        <v>295168.88</v>
      </c>
      <c r="V37" s="992"/>
      <c r="W37" s="252">
        <v>295168.88</v>
      </c>
      <c r="X37" s="117">
        <f>W37/U36</f>
        <v>24597.406666666666</v>
      </c>
      <c r="Y37" s="253">
        <f>U37-W37</f>
        <v>0</v>
      </c>
      <c r="AA37" s="66"/>
    </row>
    <row r="38" spans="2:27" s="62" customFormat="1" ht="35.4" customHeight="1">
      <c r="B38" s="116"/>
      <c r="C38" s="116"/>
      <c r="D38" s="116"/>
      <c r="E38" s="116"/>
      <c r="F38" s="116"/>
      <c r="G38" s="116"/>
      <c r="H38" s="116"/>
      <c r="I38" s="116"/>
      <c r="J38" s="116"/>
      <c r="K38" s="116"/>
      <c r="L38" s="116"/>
      <c r="M38" s="116"/>
      <c r="N38" s="116"/>
      <c r="O38" s="116"/>
      <c r="P38" s="116"/>
      <c r="Q38" s="116"/>
      <c r="R38" s="996" t="s">
        <v>116</v>
      </c>
      <c r="S38" s="996"/>
      <c r="T38" s="996"/>
      <c r="U38" s="245">
        <f>U37</f>
        <v>295168.88</v>
      </c>
      <c r="V38" s="116"/>
    </row>
    <row r="39" spans="2:27" s="62" customFormat="1">
      <c r="B39" s="50"/>
      <c r="C39" s="75"/>
      <c r="D39" s="50"/>
      <c r="E39" s="50"/>
      <c r="F39" s="50"/>
      <c r="G39" s="50"/>
      <c r="H39" s="50"/>
      <c r="I39" s="50"/>
      <c r="J39" s="50"/>
      <c r="K39" s="50"/>
      <c r="L39" s="50"/>
      <c r="M39" s="50"/>
      <c r="N39" s="50"/>
      <c r="O39" s="50"/>
      <c r="P39" s="50"/>
      <c r="Q39" s="50"/>
      <c r="R39" s="50"/>
      <c r="S39" s="50"/>
      <c r="T39" s="50"/>
      <c r="U39" s="50"/>
      <c r="V39" s="50"/>
      <c r="W39" s="50"/>
    </row>
    <row r="40" spans="2:27" s="62" customFormat="1" ht="14.4" thickBot="1">
      <c r="B40" s="50"/>
      <c r="C40" s="75"/>
      <c r="D40" s="50"/>
      <c r="E40" s="50"/>
      <c r="F40" s="50"/>
      <c r="G40" s="50"/>
      <c r="H40" s="50"/>
      <c r="I40" s="50"/>
      <c r="J40" s="50"/>
      <c r="K40" s="50"/>
      <c r="L40" s="50"/>
      <c r="M40" s="50"/>
      <c r="N40" s="50"/>
      <c r="O40" s="50"/>
      <c r="P40" s="50"/>
      <c r="Q40" s="50"/>
      <c r="R40" s="50"/>
      <c r="S40" s="50"/>
      <c r="T40" s="50"/>
      <c r="U40" s="50"/>
      <c r="V40" s="50"/>
      <c r="W40" s="50"/>
      <c r="Y40" s="63"/>
    </row>
    <row r="41" spans="2:27" s="67" customFormat="1" ht="36" customHeight="1" thickBot="1">
      <c r="B41" s="403" t="s">
        <v>145</v>
      </c>
      <c r="C41" s="404"/>
      <c r="D41" s="404"/>
      <c r="E41" s="404"/>
      <c r="F41" s="404"/>
      <c r="G41" s="404"/>
      <c r="H41" s="404"/>
      <c r="I41" s="404"/>
      <c r="J41" s="404"/>
      <c r="K41" s="404"/>
      <c r="L41" s="404"/>
      <c r="M41" s="404"/>
      <c r="N41" s="404"/>
      <c r="O41" s="404"/>
      <c r="P41" s="404"/>
      <c r="Q41" s="404"/>
      <c r="R41" s="404"/>
      <c r="S41" s="404"/>
      <c r="T41" s="404"/>
      <c r="U41" s="404"/>
      <c r="V41" s="405"/>
    </row>
    <row r="42" spans="2:27" s="58" customFormat="1" ht="36" customHeight="1" thickBot="1">
      <c r="B42" s="986" t="s">
        <v>998</v>
      </c>
      <c r="C42" s="987"/>
      <c r="D42" s="987"/>
      <c r="E42" s="987"/>
      <c r="F42" s="987"/>
      <c r="G42" s="987"/>
      <c r="H42" s="987"/>
      <c r="I42" s="987"/>
      <c r="J42" s="987"/>
      <c r="K42" s="987"/>
      <c r="L42" s="987"/>
      <c r="M42" s="987"/>
      <c r="N42" s="987"/>
      <c r="O42" s="987"/>
      <c r="P42" s="987"/>
      <c r="Q42" s="987"/>
      <c r="R42" s="987"/>
      <c r="S42" s="987"/>
      <c r="T42" s="987"/>
      <c r="U42" s="987"/>
      <c r="V42" s="988"/>
    </row>
    <row r="43" spans="2:27" s="58" customFormat="1" ht="51" customHeight="1">
      <c r="B43" s="993" t="s">
        <v>144</v>
      </c>
      <c r="C43" s="989" t="s">
        <v>142</v>
      </c>
      <c r="D43" s="989"/>
      <c r="E43" s="990"/>
      <c r="F43" s="216" t="s">
        <v>425</v>
      </c>
      <c r="G43" s="216" t="s">
        <v>266</v>
      </c>
      <c r="H43" s="216" t="s">
        <v>115</v>
      </c>
      <c r="I43" s="217" t="s">
        <v>103</v>
      </c>
      <c r="J43" s="217" t="s">
        <v>104</v>
      </c>
      <c r="K43" s="217" t="s">
        <v>105</v>
      </c>
      <c r="L43" s="217" t="s">
        <v>106</v>
      </c>
      <c r="M43" s="217" t="s">
        <v>107</v>
      </c>
      <c r="N43" s="217" t="s">
        <v>108</v>
      </c>
      <c r="O43" s="217" t="s">
        <v>109</v>
      </c>
      <c r="P43" s="217" t="s">
        <v>110</v>
      </c>
      <c r="Q43" s="217" t="s">
        <v>111</v>
      </c>
      <c r="R43" s="217" t="s">
        <v>112</v>
      </c>
      <c r="S43" s="217" t="s">
        <v>113</v>
      </c>
      <c r="T43" s="217" t="s">
        <v>114</v>
      </c>
      <c r="U43" s="217" t="s">
        <v>42</v>
      </c>
      <c r="V43" s="218" t="s">
        <v>265</v>
      </c>
    </row>
    <row r="44" spans="2:27" s="58" customFormat="1" ht="73.95" customHeight="1">
      <c r="B44" s="994"/>
      <c r="C44" s="997" t="s">
        <v>505</v>
      </c>
      <c r="D44" s="998"/>
      <c r="E44" s="998"/>
      <c r="F44" s="1001">
        <v>360</v>
      </c>
      <c r="G44" s="1004" t="s">
        <v>170</v>
      </c>
      <c r="H44" s="1003">
        <v>7862</v>
      </c>
      <c r="I44" s="378">
        <v>1</v>
      </c>
      <c r="J44" s="378">
        <v>1</v>
      </c>
      <c r="K44" s="379">
        <v>1</v>
      </c>
      <c r="L44" s="378">
        <v>1</v>
      </c>
      <c r="M44" s="378">
        <v>1</v>
      </c>
      <c r="N44" s="379">
        <v>1</v>
      </c>
      <c r="O44" s="378">
        <v>1</v>
      </c>
      <c r="P44" s="378">
        <v>1</v>
      </c>
      <c r="Q44" s="379">
        <v>1</v>
      </c>
      <c r="R44" s="378">
        <v>1</v>
      </c>
      <c r="S44" s="378">
        <v>1</v>
      </c>
      <c r="T44" s="379">
        <v>1</v>
      </c>
      <c r="U44" s="145">
        <f>SUM(I44:T44)</f>
        <v>12</v>
      </c>
      <c r="V44" s="991" t="s">
        <v>963</v>
      </c>
    </row>
    <row r="45" spans="2:27" s="58" customFormat="1" ht="73.95" customHeight="1" thickBot="1">
      <c r="B45" s="995"/>
      <c r="C45" s="999"/>
      <c r="D45" s="1000"/>
      <c r="E45" s="1000"/>
      <c r="F45" s="1002"/>
      <c r="G45" s="1005"/>
      <c r="H45" s="1000"/>
      <c r="I45" s="380">
        <v>26228.38</v>
      </c>
      <c r="J45" s="380">
        <v>26228.38</v>
      </c>
      <c r="K45" s="380">
        <v>26228.38</v>
      </c>
      <c r="L45" s="380">
        <v>26228.38</v>
      </c>
      <c r="M45" s="380">
        <v>26228.38</v>
      </c>
      <c r="N45" s="380">
        <v>26228.38</v>
      </c>
      <c r="O45" s="380">
        <v>26228.38</v>
      </c>
      <c r="P45" s="380">
        <v>26228.38</v>
      </c>
      <c r="Q45" s="380">
        <v>26228.38</v>
      </c>
      <c r="R45" s="380">
        <v>26228.38</v>
      </c>
      <c r="S45" s="380">
        <v>26228.38</v>
      </c>
      <c r="T45" s="380">
        <v>26228.39</v>
      </c>
      <c r="U45" s="219">
        <f>SUM(I45:T45)</f>
        <v>314740.57</v>
      </c>
      <c r="V45" s="992"/>
      <c r="W45" s="252">
        <v>295168.88</v>
      </c>
      <c r="X45" s="117">
        <f>W45/U44</f>
        <v>24597.406666666666</v>
      </c>
      <c r="Y45" s="253">
        <f>U45-W45</f>
        <v>19571.690000000002</v>
      </c>
      <c r="AA45" s="66"/>
    </row>
    <row r="46" spans="2:27" s="62" customFormat="1" ht="35.4" customHeight="1">
      <c r="B46" s="116"/>
      <c r="C46" s="116"/>
      <c r="D46" s="116"/>
      <c r="E46" s="116"/>
      <c r="F46" s="116"/>
      <c r="G46" s="116"/>
      <c r="H46" s="116"/>
      <c r="I46" s="116"/>
      <c r="J46" s="116"/>
      <c r="K46" s="116"/>
      <c r="L46" s="116"/>
      <c r="M46" s="116"/>
      <c r="N46" s="116"/>
      <c r="O46" s="116"/>
      <c r="P46" s="116"/>
      <c r="Q46" s="116"/>
      <c r="R46" s="996" t="s">
        <v>116</v>
      </c>
      <c r="S46" s="996"/>
      <c r="T46" s="996"/>
      <c r="U46" s="245">
        <f>U45</f>
        <v>314740.57</v>
      </c>
      <c r="V46" s="116"/>
    </row>
    <row r="47" spans="2:27" ht="10.5" customHeight="1"/>
    <row r="50" ht="11.25" customHeight="1"/>
    <row r="52" ht="9.75" customHeight="1"/>
    <row r="54" ht="16.5" customHeight="1"/>
  </sheetData>
  <mergeCells count="111">
    <mergeCell ref="R46:T46"/>
    <mergeCell ref="B41:V41"/>
    <mergeCell ref="B42:V42"/>
    <mergeCell ref="B43:B45"/>
    <mergeCell ref="C43:E43"/>
    <mergeCell ref="C44:E45"/>
    <mergeCell ref="F44:F45"/>
    <mergeCell ref="G44:G45"/>
    <mergeCell ref="H44:H45"/>
    <mergeCell ref="V44:V45"/>
    <mergeCell ref="C1:T1"/>
    <mergeCell ref="D3:S3"/>
    <mergeCell ref="B5:D5"/>
    <mergeCell ref="B6:D6"/>
    <mergeCell ref="B7:D7"/>
    <mergeCell ref="R5:U5"/>
    <mergeCell ref="E5:Q5"/>
    <mergeCell ref="E6:H6"/>
    <mergeCell ref="C2:T2"/>
    <mergeCell ref="I6:U6"/>
    <mergeCell ref="E7:G7"/>
    <mergeCell ref="H7:K7"/>
    <mergeCell ref="L7:O7"/>
    <mergeCell ref="P7:U7"/>
    <mergeCell ref="R18:T18"/>
    <mergeCell ref="O17:Q17"/>
    <mergeCell ref="R17:T17"/>
    <mergeCell ref="B8:U8"/>
    <mergeCell ref="B9:C9"/>
    <mergeCell ref="D9:E9"/>
    <mergeCell ref="F9:G9"/>
    <mergeCell ref="H9:M9"/>
    <mergeCell ref="N9:P9"/>
    <mergeCell ref="Q9:U9"/>
    <mergeCell ref="B15:U15"/>
    <mergeCell ref="C16:D16"/>
    <mergeCell ref="E16:F16"/>
    <mergeCell ref="G16:H16"/>
    <mergeCell ref="I16:K16"/>
    <mergeCell ref="L16:N16"/>
    <mergeCell ref="O16:Q16"/>
    <mergeCell ref="R16:T16"/>
    <mergeCell ref="B10:U10"/>
    <mergeCell ref="B11:U11"/>
    <mergeCell ref="B12:U12"/>
    <mergeCell ref="B13:U13"/>
    <mergeCell ref="B14:D14"/>
    <mergeCell ref="E14:U14"/>
    <mergeCell ref="O18:Q18"/>
    <mergeCell ref="C17:D17"/>
    <mergeCell ref="E17:F17"/>
    <mergeCell ref="G17:H17"/>
    <mergeCell ref="I17:K17"/>
    <mergeCell ref="L17:N17"/>
    <mergeCell ref="C18:D18"/>
    <mergeCell ref="E18:F18"/>
    <mergeCell ref="G18:H18"/>
    <mergeCell ref="I18:K18"/>
    <mergeCell ref="L18:N18"/>
    <mergeCell ref="U22:U23"/>
    <mergeCell ref="C23:E23"/>
    <mergeCell ref="C24:E24"/>
    <mergeCell ref="O19:Q19"/>
    <mergeCell ref="R19:T19"/>
    <mergeCell ref="C25:E25"/>
    <mergeCell ref="C20:D20"/>
    <mergeCell ref="E20:F20"/>
    <mergeCell ref="G20:H20"/>
    <mergeCell ref="I20:K20"/>
    <mergeCell ref="L20:N20"/>
    <mergeCell ref="O20:Q20"/>
    <mergeCell ref="R20:T20"/>
    <mergeCell ref="I19:K19"/>
    <mergeCell ref="G19:H19"/>
    <mergeCell ref="C19:D19"/>
    <mergeCell ref="E19:F19"/>
    <mergeCell ref="L19:N19"/>
    <mergeCell ref="C21:E21"/>
    <mergeCell ref="B34:V34"/>
    <mergeCell ref="C35:E35"/>
    <mergeCell ref="V36:V37"/>
    <mergeCell ref="B35:B37"/>
    <mergeCell ref="R38:T38"/>
    <mergeCell ref="C36:E37"/>
    <mergeCell ref="F36:F37"/>
    <mergeCell ref="H36:H37"/>
    <mergeCell ref="G36:G37"/>
    <mergeCell ref="F30:G30"/>
    <mergeCell ref="F31:G31"/>
    <mergeCell ref="F32:G32"/>
    <mergeCell ref="F21:G21"/>
    <mergeCell ref="F22:G22"/>
    <mergeCell ref="F23:G23"/>
    <mergeCell ref="F24:G24"/>
    <mergeCell ref="F25:G25"/>
    <mergeCell ref="B33:V33"/>
    <mergeCell ref="U25:U26"/>
    <mergeCell ref="C26:E26"/>
    <mergeCell ref="C31:E31"/>
    <mergeCell ref="U31:U32"/>
    <mergeCell ref="C32:E32"/>
    <mergeCell ref="C28:E28"/>
    <mergeCell ref="U28:U29"/>
    <mergeCell ref="C29:E29"/>
    <mergeCell ref="C27:E27"/>
    <mergeCell ref="C30:E30"/>
    <mergeCell ref="F26:G26"/>
    <mergeCell ref="F27:G27"/>
    <mergeCell ref="F28:G28"/>
    <mergeCell ref="F29:G29"/>
    <mergeCell ref="C22:E22"/>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0" max="21" man="1"/>
    <brk id="40" max="21" man="1"/>
  </rowBreaks>
  <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59999389629810485"/>
  </sheetPr>
  <dimension ref="B1:Z54"/>
  <sheetViews>
    <sheetView view="pageBreakPreview" topLeftCell="H7" zoomScale="78" zoomScaleNormal="85" zoomScaleSheetLayoutView="78" workbookViewId="0">
      <selection activeCell="K37" sqref="K37"/>
    </sheetView>
  </sheetViews>
  <sheetFormatPr baseColWidth="10" defaultColWidth="11.44140625" defaultRowHeight="13.8"/>
  <cols>
    <col min="1" max="1" width="0.33203125" style="50" customWidth="1"/>
    <col min="2" max="2" width="21.109375" style="50" customWidth="1"/>
    <col min="3" max="3" width="23.88671875" style="50" customWidth="1"/>
    <col min="4" max="4" width="25.5546875" style="50" customWidth="1"/>
    <col min="5" max="5" width="24.33203125" style="50" customWidth="1"/>
    <col min="6" max="6" width="23.44140625" style="50" customWidth="1"/>
    <col min="7" max="7" width="23.5546875" style="50" customWidth="1"/>
    <col min="8" max="8" width="23.88671875" style="50" customWidth="1"/>
    <col min="9" max="19" width="16.109375" style="50" customWidth="1"/>
    <col min="20" max="20" width="16.5546875" style="50" customWidth="1"/>
    <col min="21" max="21" width="24.33203125" style="50" customWidth="1"/>
    <col min="22" max="22" width="15.6640625" style="50" customWidth="1"/>
    <col min="23" max="23" width="17.44140625" style="50" bestFit="1" customWidth="1"/>
    <col min="24" max="25" width="15.5546875" style="50" customWidth="1"/>
    <col min="26" max="26" width="11.5546875" style="50" bestFit="1" customWidth="1"/>
    <col min="27" max="16384" width="11.44140625" style="50"/>
  </cols>
  <sheetData>
    <row r="1" spans="2:25" ht="43.95" customHeight="1">
      <c r="B1" s="108"/>
      <c r="C1" s="445" t="s">
        <v>1002</v>
      </c>
      <c r="D1" s="445"/>
      <c r="E1" s="445"/>
      <c r="F1" s="445"/>
      <c r="G1" s="445"/>
      <c r="H1" s="445"/>
      <c r="I1" s="445"/>
      <c r="J1" s="445"/>
      <c r="K1" s="445"/>
      <c r="L1" s="445"/>
      <c r="M1" s="445"/>
      <c r="N1" s="445"/>
      <c r="O1" s="445"/>
      <c r="P1" s="445"/>
      <c r="Q1" s="445"/>
      <c r="R1" s="445"/>
      <c r="S1" s="445"/>
      <c r="T1" s="445"/>
      <c r="U1" s="108"/>
    </row>
    <row r="2" spans="2:25" ht="40.950000000000003" customHeight="1" thickBot="1">
      <c r="B2" s="108"/>
      <c r="C2" s="468" t="s">
        <v>1164</v>
      </c>
      <c r="D2" s="468"/>
      <c r="E2" s="468"/>
      <c r="F2" s="468"/>
      <c r="G2" s="468"/>
      <c r="H2" s="468"/>
      <c r="I2" s="468"/>
      <c r="J2" s="468"/>
      <c r="K2" s="468"/>
      <c r="L2" s="468"/>
      <c r="M2" s="468"/>
      <c r="N2" s="468"/>
      <c r="O2" s="468"/>
      <c r="P2" s="468"/>
      <c r="Q2" s="468"/>
      <c r="R2" s="468"/>
      <c r="S2" s="468"/>
      <c r="T2" s="468"/>
      <c r="U2" s="108"/>
    </row>
    <row r="3" spans="2:25" ht="35.4" customHeight="1" thickBot="1">
      <c r="B3" s="53"/>
      <c r="C3" s="106"/>
      <c r="D3" s="459" t="s">
        <v>133</v>
      </c>
      <c r="E3" s="460"/>
      <c r="F3" s="460"/>
      <c r="G3" s="460"/>
      <c r="H3" s="460"/>
      <c r="I3" s="460"/>
      <c r="J3" s="460"/>
      <c r="K3" s="460"/>
      <c r="L3" s="460"/>
      <c r="M3" s="460"/>
      <c r="N3" s="460"/>
      <c r="O3" s="460"/>
      <c r="P3" s="460"/>
      <c r="Q3" s="460"/>
      <c r="R3" s="460"/>
      <c r="S3" s="461"/>
      <c r="T3" s="106"/>
      <c r="U3" s="53"/>
    </row>
    <row r="4" spans="2:25" ht="27" customHeight="1" thickBot="1">
      <c r="B4" s="53"/>
      <c r="C4" s="106"/>
      <c r="D4" s="134"/>
      <c r="E4" s="134"/>
      <c r="F4" s="134"/>
      <c r="G4" s="134"/>
      <c r="H4" s="134"/>
      <c r="I4" s="134"/>
      <c r="J4" s="134"/>
      <c r="K4" s="134"/>
      <c r="L4" s="134"/>
      <c r="M4" s="134"/>
      <c r="N4" s="134"/>
      <c r="O4" s="134"/>
      <c r="P4" s="134"/>
      <c r="Q4" s="134"/>
      <c r="R4" s="134"/>
      <c r="S4" s="134"/>
      <c r="T4" s="106"/>
      <c r="U4" s="53"/>
    </row>
    <row r="5" spans="2:25" s="85" customFormat="1" ht="31.2" customHeight="1">
      <c r="B5" s="685" t="s">
        <v>134</v>
      </c>
      <c r="C5" s="686"/>
      <c r="D5" s="686"/>
      <c r="E5" s="766" t="s">
        <v>775</v>
      </c>
      <c r="F5" s="767"/>
      <c r="G5" s="767"/>
      <c r="H5" s="767"/>
      <c r="I5" s="767"/>
      <c r="J5" s="767"/>
      <c r="K5" s="767"/>
      <c r="L5" s="767"/>
      <c r="M5" s="767"/>
      <c r="N5" s="767"/>
      <c r="O5" s="767"/>
      <c r="P5" s="767"/>
      <c r="Q5" s="804"/>
      <c r="R5" s="907" t="s">
        <v>1001</v>
      </c>
      <c r="S5" s="907"/>
      <c r="T5" s="907"/>
      <c r="U5" s="908"/>
    </row>
    <row r="6" spans="2:25" s="85" customFormat="1" ht="31.2" customHeight="1">
      <c r="B6" s="687" t="s">
        <v>135</v>
      </c>
      <c r="C6" s="688"/>
      <c r="D6" s="688"/>
      <c r="E6" s="805" t="s">
        <v>237</v>
      </c>
      <c r="F6" s="806"/>
      <c r="G6" s="806"/>
      <c r="H6" s="807"/>
      <c r="I6" s="649" t="s">
        <v>313</v>
      </c>
      <c r="J6" s="650"/>
      <c r="K6" s="650"/>
      <c r="L6" s="650"/>
      <c r="M6" s="650"/>
      <c r="N6" s="650"/>
      <c r="O6" s="650"/>
      <c r="P6" s="650"/>
      <c r="Q6" s="650"/>
      <c r="R6" s="650"/>
      <c r="S6" s="650"/>
      <c r="T6" s="650"/>
      <c r="U6" s="651"/>
    </row>
    <row r="7" spans="2:25" s="56" customFormat="1" ht="34.950000000000003" customHeight="1" thickBot="1">
      <c r="B7" s="483" t="s">
        <v>962</v>
      </c>
      <c r="C7" s="484"/>
      <c r="D7" s="484"/>
      <c r="E7" s="1022">
        <f>U38</f>
        <v>231456.11000000002</v>
      </c>
      <c r="F7" s="1023"/>
      <c r="G7" s="1024"/>
      <c r="H7" s="488" t="s">
        <v>991</v>
      </c>
      <c r="I7" s="488"/>
      <c r="J7" s="488"/>
      <c r="K7" s="488"/>
      <c r="L7" s="1022">
        <v>236456.11</v>
      </c>
      <c r="M7" s="1023"/>
      <c r="N7" s="1023"/>
      <c r="O7" s="1023"/>
      <c r="P7" s="486"/>
      <c r="Q7" s="486"/>
      <c r="R7" s="486"/>
      <c r="S7" s="486"/>
      <c r="T7" s="486"/>
      <c r="U7" s="487"/>
      <c r="W7" s="85"/>
      <c r="X7" s="122"/>
      <c r="Y7" s="85"/>
    </row>
    <row r="8" spans="2:25" s="58" customFormat="1" ht="27.6" customHeight="1" thickBot="1">
      <c r="B8" s="655" t="s">
        <v>137</v>
      </c>
      <c r="C8" s="656"/>
      <c r="D8" s="656"/>
      <c r="E8" s="656"/>
      <c r="F8" s="656"/>
      <c r="G8" s="656"/>
      <c r="H8" s="656"/>
      <c r="I8" s="656"/>
      <c r="J8" s="656"/>
      <c r="K8" s="656"/>
      <c r="L8" s="656"/>
      <c r="M8" s="656"/>
      <c r="N8" s="656"/>
      <c r="O8" s="656"/>
      <c r="P8" s="656"/>
      <c r="Q8" s="656"/>
      <c r="R8" s="656"/>
      <c r="S8" s="656"/>
      <c r="T8" s="656"/>
      <c r="U8" s="657"/>
      <c r="V8" s="56"/>
    </row>
    <row r="9" spans="2:25" s="58" customFormat="1" ht="28.2" customHeight="1" thickBot="1">
      <c r="B9" s="674" t="s">
        <v>138</v>
      </c>
      <c r="C9" s="894"/>
      <c r="D9" s="895" t="s">
        <v>130</v>
      </c>
      <c r="E9" s="677"/>
      <c r="F9" s="674" t="s">
        <v>139</v>
      </c>
      <c r="G9" s="894"/>
      <c r="H9" s="895" t="s">
        <v>322</v>
      </c>
      <c r="I9" s="676"/>
      <c r="J9" s="676"/>
      <c r="K9" s="676"/>
      <c r="L9" s="676"/>
      <c r="M9" s="677"/>
      <c r="N9" s="674" t="s">
        <v>140</v>
      </c>
      <c r="O9" s="675"/>
      <c r="P9" s="894"/>
      <c r="Q9" s="895" t="s">
        <v>352</v>
      </c>
      <c r="R9" s="676"/>
      <c r="S9" s="676"/>
      <c r="T9" s="676"/>
      <c r="U9" s="677"/>
      <c r="V9" s="56"/>
    </row>
    <row r="10" spans="2:25" s="58" customFormat="1" ht="27.6"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56"/>
    </row>
    <row r="11" spans="2:25" s="58" customFormat="1" ht="48" customHeight="1" thickBot="1">
      <c r="B11" s="662" t="s">
        <v>776</v>
      </c>
      <c r="C11" s="663"/>
      <c r="D11" s="663"/>
      <c r="E11" s="663"/>
      <c r="F11" s="663"/>
      <c r="G11" s="663"/>
      <c r="H11" s="663"/>
      <c r="I11" s="663"/>
      <c r="J11" s="663"/>
      <c r="K11" s="663"/>
      <c r="L11" s="663"/>
      <c r="M11" s="663"/>
      <c r="N11" s="663"/>
      <c r="O11" s="663"/>
      <c r="P11" s="663"/>
      <c r="Q11" s="663"/>
      <c r="R11" s="663"/>
      <c r="S11" s="663"/>
      <c r="T11" s="663"/>
      <c r="U11" s="664"/>
      <c r="V11" s="56"/>
    </row>
    <row r="12" spans="2:25" s="58" customFormat="1" ht="27.6"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row>
    <row r="13" spans="2:25" s="58" customFormat="1" ht="44.4" customHeight="1" thickBot="1">
      <c r="B13" s="665" t="s">
        <v>928</v>
      </c>
      <c r="C13" s="666"/>
      <c r="D13" s="666"/>
      <c r="E13" s="666"/>
      <c r="F13" s="666"/>
      <c r="G13" s="666"/>
      <c r="H13" s="666"/>
      <c r="I13" s="666"/>
      <c r="J13" s="666"/>
      <c r="K13" s="666"/>
      <c r="L13" s="666"/>
      <c r="M13" s="666"/>
      <c r="N13" s="666"/>
      <c r="O13" s="666"/>
      <c r="P13" s="666"/>
      <c r="Q13" s="666"/>
      <c r="R13" s="666"/>
      <c r="S13" s="666"/>
      <c r="T13" s="666"/>
      <c r="U13" s="667"/>
      <c r="V13" s="56"/>
    </row>
    <row r="14" spans="2:25" s="58" customFormat="1" ht="27.6" customHeight="1" thickBot="1">
      <c r="B14" s="822" t="s">
        <v>833</v>
      </c>
      <c r="C14" s="823"/>
      <c r="D14" s="824"/>
      <c r="E14" s="668" t="s">
        <v>880</v>
      </c>
      <c r="F14" s="669"/>
      <c r="G14" s="669"/>
      <c r="H14" s="669"/>
      <c r="I14" s="669"/>
      <c r="J14" s="669"/>
      <c r="K14" s="669"/>
      <c r="L14" s="669"/>
      <c r="M14" s="669"/>
      <c r="N14" s="669"/>
      <c r="O14" s="669"/>
      <c r="P14" s="669"/>
      <c r="Q14" s="669"/>
      <c r="R14" s="669"/>
      <c r="S14" s="669"/>
      <c r="T14" s="669"/>
      <c r="U14" s="670"/>
      <c r="V14" s="56"/>
    </row>
    <row r="15" spans="2:25" s="58" customFormat="1" ht="31.95" customHeight="1" thickBot="1">
      <c r="B15" s="471" t="s">
        <v>100</v>
      </c>
      <c r="C15" s="472"/>
      <c r="D15" s="472"/>
      <c r="E15" s="472"/>
      <c r="F15" s="472"/>
      <c r="G15" s="472"/>
      <c r="H15" s="472"/>
      <c r="I15" s="472"/>
      <c r="J15" s="472"/>
      <c r="K15" s="472"/>
      <c r="L15" s="472"/>
      <c r="M15" s="472"/>
      <c r="N15" s="472"/>
      <c r="O15" s="472"/>
      <c r="P15" s="472"/>
      <c r="Q15" s="472"/>
      <c r="R15" s="472"/>
      <c r="S15" s="472"/>
      <c r="T15" s="472"/>
      <c r="U15" s="473"/>
      <c r="V15" s="56"/>
    </row>
    <row r="16" spans="2:25" s="58" customFormat="1" ht="36" customHeight="1" thickBot="1">
      <c r="B16" s="277" t="s">
        <v>88</v>
      </c>
      <c r="C16" s="438" t="s">
        <v>91</v>
      </c>
      <c r="D16" s="438"/>
      <c r="E16" s="438" t="s">
        <v>92</v>
      </c>
      <c r="F16" s="438"/>
      <c r="G16" s="438" t="s">
        <v>151</v>
      </c>
      <c r="H16" s="438"/>
      <c r="I16" s="438" t="s">
        <v>427</v>
      </c>
      <c r="J16" s="438"/>
      <c r="K16" s="438"/>
      <c r="L16" s="1019" t="s">
        <v>101</v>
      </c>
      <c r="M16" s="1020"/>
      <c r="N16" s="1021"/>
      <c r="O16" s="438" t="s">
        <v>93</v>
      </c>
      <c r="P16" s="438"/>
      <c r="Q16" s="438"/>
      <c r="R16" s="438" t="s">
        <v>428</v>
      </c>
      <c r="S16" s="438"/>
      <c r="T16" s="438"/>
      <c r="U16" s="289" t="s">
        <v>99</v>
      </c>
      <c r="V16" s="56"/>
    </row>
    <row r="17" spans="2:22" s="58" customFormat="1" ht="136.19999999999999" customHeight="1">
      <c r="B17" s="158" t="s">
        <v>89</v>
      </c>
      <c r="C17" s="1015" t="s">
        <v>524</v>
      </c>
      <c r="D17" s="1015"/>
      <c r="E17" s="1016" t="s">
        <v>609</v>
      </c>
      <c r="F17" s="1017"/>
      <c r="G17" s="1015" t="s">
        <v>95</v>
      </c>
      <c r="H17" s="1015"/>
      <c r="I17" s="1015" t="s">
        <v>355</v>
      </c>
      <c r="J17" s="1015"/>
      <c r="K17" s="1015"/>
      <c r="L17" s="1016" t="s">
        <v>158</v>
      </c>
      <c r="M17" s="1018"/>
      <c r="N17" s="1017"/>
      <c r="O17" s="1015" t="s">
        <v>94</v>
      </c>
      <c r="P17" s="1015"/>
      <c r="Q17" s="1015"/>
      <c r="R17" s="1015" t="s">
        <v>238</v>
      </c>
      <c r="S17" s="1015"/>
      <c r="T17" s="1015"/>
      <c r="U17" s="220">
        <v>1</v>
      </c>
      <c r="V17" s="56"/>
    </row>
    <row r="18" spans="2:22" s="58" customFormat="1" ht="92.4" customHeight="1">
      <c r="B18" s="160" t="s">
        <v>433</v>
      </c>
      <c r="C18" s="436" t="s">
        <v>353</v>
      </c>
      <c r="D18" s="436"/>
      <c r="E18" s="436" t="s">
        <v>354</v>
      </c>
      <c r="F18" s="436"/>
      <c r="G18" s="455" t="s">
        <v>96</v>
      </c>
      <c r="H18" s="456"/>
      <c r="I18" s="436" t="s">
        <v>356</v>
      </c>
      <c r="J18" s="436"/>
      <c r="K18" s="436"/>
      <c r="L18" s="455" t="s">
        <v>158</v>
      </c>
      <c r="M18" s="464"/>
      <c r="N18" s="456"/>
      <c r="O18" s="455" t="s">
        <v>94</v>
      </c>
      <c r="P18" s="464"/>
      <c r="Q18" s="456"/>
      <c r="R18" s="436" t="s">
        <v>239</v>
      </c>
      <c r="S18" s="436"/>
      <c r="T18" s="436"/>
      <c r="U18" s="168">
        <v>1</v>
      </c>
      <c r="V18" s="56"/>
    </row>
    <row r="19" spans="2:22" s="58" customFormat="1" ht="94.2" customHeight="1">
      <c r="B19" s="160" t="s">
        <v>278</v>
      </c>
      <c r="C19" s="434" t="s">
        <v>486</v>
      </c>
      <c r="D19" s="435"/>
      <c r="E19" s="434" t="s">
        <v>487</v>
      </c>
      <c r="F19" s="435"/>
      <c r="G19" s="434" t="s">
        <v>96</v>
      </c>
      <c r="H19" s="435"/>
      <c r="I19" s="434" t="s">
        <v>357</v>
      </c>
      <c r="J19" s="440"/>
      <c r="K19" s="435"/>
      <c r="L19" s="434" t="s">
        <v>158</v>
      </c>
      <c r="M19" s="440"/>
      <c r="N19" s="435"/>
      <c r="O19" s="434" t="s">
        <v>94</v>
      </c>
      <c r="P19" s="440"/>
      <c r="Q19" s="435"/>
      <c r="R19" s="434" t="s">
        <v>239</v>
      </c>
      <c r="S19" s="440"/>
      <c r="T19" s="435"/>
      <c r="U19" s="168">
        <v>1</v>
      </c>
      <c r="V19" s="56"/>
    </row>
    <row r="20" spans="2:22" s="58" customFormat="1" ht="104.4" customHeight="1" thickBot="1">
      <c r="B20" s="285" t="s">
        <v>144</v>
      </c>
      <c r="C20" s="441" t="s">
        <v>242</v>
      </c>
      <c r="D20" s="443"/>
      <c r="E20" s="441" t="s">
        <v>308</v>
      </c>
      <c r="F20" s="443"/>
      <c r="G20" s="441" t="s">
        <v>97</v>
      </c>
      <c r="H20" s="443"/>
      <c r="I20" s="441" t="s">
        <v>358</v>
      </c>
      <c r="J20" s="442"/>
      <c r="K20" s="443"/>
      <c r="L20" s="441" t="s">
        <v>157</v>
      </c>
      <c r="M20" s="442"/>
      <c r="N20" s="443"/>
      <c r="O20" s="441" t="s">
        <v>94</v>
      </c>
      <c r="P20" s="442"/>
      <c r="Q20" s="443"/>
      <c r="R20" s="441" t="s">
        <v>240</v>
      </c>
      <c r="S20" s="442"/>
      <c r="T20" s="443"/>
      <c r="U20" s="169">
        <v>1</v>
      </c>
      <c r="V20" s="56"/>
    </row>
    <row r="21" spans="2:22" s="67" customFormat="1" ht="41.4" customHeight="1" thickBot="1">
      <c r="B21" s="200" t="s">
        <v>427</v>
      </c>
      <c r="C21" s="1008" t="s">
        <v>142</v>
      </c>
      <c r="D21" s="1009"/>
      <c r="E21" s="1009"/>
      <c r="F21" s="1010"/>
      <c r="G21" s="201" t="s">
        <v>28</v>
      </c>
      <c r="H21" s="201" t="s">
        <v>30</v>
      </c>
      <c r="I21" s="201" t="s">
        <v>31</v>
      </c>
      <c r="J21" s="201" t="s">
        <v>32</v>
      </c>
      <c r="K21" s="201" t="s">
        <v>33</v>
      </c>
      <c r="L21" s="201" t="s">
        <v>34</v>
      </c>
      <c r="M21" s="201" t="s">
        <v>35</v>
      </c>
      <c r="N21" s="201" t="s">
        <v>36</v>
      </c>
      <c r="O21" s="201" t="s">
        <v>37</v>
      </c>
      <c r="P21" s="201" t="s">
        <v>38</v>
      </c>
      <c r="Q21" s="201" t="s">
        <v>39</v>
      </c>
      <c r="R21" s="201" t="s">
        <v>40</v>
      </c>
      <c r="S21" s="201" t="s">
        <v>41</v>
      </c>
      <c r="T21" s="201" t="s">
        <v>42</v>
      </c>
      <c r="U21" s="202" t="s">
        <v>143</v>
      </c>
      <c r="V21" s="104"/>
    </row>
    <row r="22" spans="2:22" s="140" customFormat="1" ht="29.4" customHeight="1">
      <c r="B22" s="233" t="s">
        <v>44</v>
      </c>
      <c r="C22" s="1011" t="s">
        <v>412</v>
      </c>
      <c r="D22" s="1012"/>
      <c r="E22" s="1012"/>
      <c r="F22" s="1013"/>
      <c r="G22" s="284" t="s">
        <v>208</v>
      </c>
      <c r="H22" s="206">
        <v>1</v>
      </c>
      <c r="I22" s="206">
        <v>1</v>
      </c>
      <c r="J22" s="188">
        <v>1</v>
      </c>
      <c r="K22" s="206">
        <v>1</v>
      </c>
      <c r="L22" s="206">
        <v>1</v>
      </c>
      <c r="M22" s="188">
        <v>1</v>
      </c>
      <c r="N22" s="206">
        <v>1</v>
      </c>
      <c r="O22" s="206">
        <v>1</v>
      </c>
      <c r="P22" s="188">
        <v>1</v>
      </c>
      <c r="Q22" s="206">
        <v>1</v>
      </c>
      <c r="R22" s="206">
        <v>1</v>
      </c>
      <c r="S22" s="188">
        <v>1</v>
      </c>
      <c r="T22" s="208">
        <f>SUM(H22:S22)</f>
        <v>12</v>
      </c>
      <c r="U22" s="1025">
        <f>+T23/T22</f>
        <v>1</v>
      </c>
      <c r="V22" s="101"/>
    </row>
    <row r="23" spans="2:22" s="140" customFormat="1" ht="29.4" customHeight="1" thickBot="1">
      <c r="B23" s="161" t="s">
        <v>45</v>
      </c>
      <c r="C23" s="620" t="s">
        <v>413</v>
      </c>
      <c r="D23" s="1014"/>
      <c r="E23" s="1014"/>
      <c r="F23" s="621"/>
      <c r="G23" s="274" t="s">
        <v>208</v>
      </c>
      <c r="H23" s="262">
        <v>1</v>
      </c>
      <c r="I23" s="262">
        <v>1</v>
      </c>
      <c r="J23" s="242">
        <v>1</v>
      </c>
      <c r="K23" s="262">
        <v>1</v>
      </c>
      <c r="L23" s="262">
        <v>1</v>
      </c>
      <c r="M23" s="242">
        <v>1</v>
      </c>
      <c r="N23" s="262">
        <v>1</v>
      </c>
      <c r="O23" s="262">
        <v>1</v>
      </c>
      <c r="P23" s="242">
        <v>1</v>
      </c>
      <c r="Q23" s="262">
        <v>1</v>
      </c>
      <c r="R23" s="262">
        <v>1</v>
      </c>
      <c r="S23" s="242">
        <v>1</v>
      </c>
      <c r="T23" s="121">
        <f>SUM(H23:S23)</f>
        <v>12</v>
      </c>
      <c r="U23" s="627"/>
      <c r="V23" s="101"/>
    </row>
    <row r="24" spans="2:22" s="67" customFormat="1" ht="41.4" customHeight="1" thickBot="1">
      <c r="B24" s="200" t="s">
        <v>427</v>
      </c>
      <c r="C24" s="1008" t="s">
        <v>142</v>
      </c>
      <c r="D24" s="1009"/>
      <c r="E24" s="1009"/>
      <c r="F24" s="1010"/>
      <c r="G24" s="201" t="s">
        <v>28</v>
      </c>
      <c r="H24" s="201" t="s">
        <v>30</v>
      </c>
      <c r="I24" s="201" t="s">
        <v>31</v>
      </c>
      <c r="J24" s="201" t="s">
        <v>32</v>
      </c>
      <c r="K24" s="201" t="s">
        <v>33</v>
      </c>
      <c r="L24" s="201" t="s">
        <v>34</v>
      </c>
      <c r="M24" s="201" t="s">
        <v>35</v>
      </c>
      <c r="N24" s="201" t="s">
        <v>36</v>
      </c>
      <c r="O24" s="201" t="s">
        <v>37</v>
      </c>
      <c r="P24" s="201" t="s">
        <v>38</v>
      </c>
      <c r="Q24" s="201" t="s">
        <v>39</v>
      </c>
      <c r="R24" s="201" t="s">
        <v>40</v>
      </c>
      <c r="S24" s="201" t="s">
        <v>41</v>
      </c>
      <c r="T24" s="201" t="s">
        <v>42</v>
      </c>
      <c r="U24" s="202" t="s">
        <v>143</v>
      </c>
      <c r="V24" s="104"/>
    </row>
    <row r="25" spans="2:22" s="140" customFormat="1" ht="29.4" customHeight="1">
      <c r="B25" s="161" t="s">
        <v>44</v>
      </c>
      <c r="C25" s="1011" t="s">
        <v>414</v>
      </c>
      <c r="D25" s="1012"/>
      <c r="E25" s="1012"/>
      <c r="F25" s="1013"/>
      <c r="G25" s="274" t="s">
        <v>309</v>
      </c>
      <c r="H25" s="262">
        <v>1</v>
      </c>
      <c r="I25" s="262">
        <v>1</v>
      </c>
      <c r="J25" s="242">
        <v>1</v>
      </c>
      <c r="K25" s="262">
        <v>1</v>
      </c>
      <c r="L25" s="262">
        <v>1</v>
      </c>
      <c r="M25" s="242">
        <v>1</v>
      </c>
      <c r="N25" s="206">
        <v>1</v>
      </c>
      <c r="O25" s="206">
        <v>1</v>
      </c>
      <c r="P25" s="188">
        <v>1</v>
      </c>
      <c r="Q25" s="206">
        <v>1</v>
      </c>
      <c r="R25" s="206">
        <v>1</v>
      </c>
      <c r="S25" s="188">
        <v>1</v>
      </c>
      <c r="T25" s="121">
        <f>SUM(H25:S25)</f>
        <v>12</v>
      </c>
      <c r="U25" s="626">
        <f>+T26/T25</f>
        <v>1</v>
      </c>
      <c r="V25" s="101"/>
    </row>
    <row r="26" spans="2:22" s="140" customFormat="1" ht="29.4" customHeight="1" thickBot="1">
      <c r="B26" s="161" t="s">
        <v>45</v>
      </c>
      <c r="C26" s="620" t="s">
        <v>415</v>
      </c>
      <c r="D26" s="1014"/>
      <c r="E26" s="1014"/>
      <c r="F26" s="621"/>
      <c r="G26" s="274" t="s">
        <v>309</v>
      </c>
      <c r="H26" s="262">
        <v>1</v>
      </c>
      <c r="I26" s="262">
        <v>1</v>
      </c>
      <c r="J26" s="242">
        <v>1</v>
      </c>
      <c r="K26" s="262">
        <v>1</v>
      </c>
      <c r="L26" s="262">
        <v>1</v>
      </c>
      <c r="M26" s="242">
        <v>1</v>
      </c>
      <c r="N26" s="262">
        <v>1</v>
      </c>
      <c r="O26" s="262">
        <v>1</v>
      </c>
      <c r="P26" s="242">
        <v>1</v>
      </c>
      <c r="Q26" s="262">
        <v>1</v>
      </c>
      <c r="R26" s="262">
        <v>1</v>
      </c>
      <c r="S26" s="242">
        <v>1</v>
      </c>
      <c r="T26" s="121">
        <f>SUM(H26:S26)</f>
        <v>12</v>
      </c>
      <c r="U26" s="627"/>
      <c r="V26" s="101"/>
    </row>
    <row r="27" spans="2:22" s="67" customFormat="1" ht="41.4" customHeight="1" thickBot="1">
      <c r="B27" s="200" t="s">
        <v>427</v>
      </c>
      <c r="C27" s="1008" t="s">
        <v>142</v>
      </c>
      <c r="D27" s="1009"/>
      <c r="E27" s="1009"/>
      <c r="F27" s="1010"/>
      <c r="G27" s="201" t="s">
        <v>28</v>
      </c>
      <c r="H27" s="201" t="s">
        <v>30</v>
      </c>
      <c r="I27" s="201" t="s">
        <v>31</v>
      </c>
      <c r="J27" s="201" t="s">
        <v>32</v>
      </c>
      <c r="K27" s="201" t="s">
        <v>33</v>
      </c>
      <c r="L27" s="201" t="s">
        <v>34</v>
      </c>
      <c r="M27" s="201" t="s">
        <v>35</v>
      </c>
      <c r="N27" s="201" t="s">
        <v>36</v>
      </c>
      <c r="O27" s="201" t="s">
        <v>37</v>
      </c>
      <c r="P27" s="201" t="s">
        <v>38</v>
      </c>
      <c r="Q27" s="201" t="s">
        <v>39</v>
      </c>
      <c r="R27" s="201" t="s">
        <v>40</v>
      </c>
      <c r="S27" s="201" t="s">
        <v>41</v>
      </c>
      <c r="T27" s="201" t="s">
        <v>42</v>
      </c>
      <c r="U27" s="202" t="s">
        <v>143</v>
      </c>
      <c r="V27" s="104"/>
    </row>
    <row r="28" spans="2:22" s="140" customFormat="1" ht="29.4" customHeight="1">
      <c r="B28" s="161" t="s">
        <v>44</v>
      </c>
      <c r="C28" s="1029" t="s">
        <v>416</v>
      </c>
      <c r="D28" s="1030"/>
      <c r="E28" s="1030"/>
      <c r="F28" s="1031"/>
      <c r="G28" s="274" t="s">
        <v>309</v>
      </c>
      <c r="H28" s="262">
        <v>1</v>
      </c>
      <c r="I28" s="262">
        <v>1</v>
      </c>
      <c r="J28" s="242">
        <v>1</v>
      </c>
      <c r="K28" s="262">
        <v>1</v>
      </c>
      <c r="L28" s="262">
        <v>1</v>
      </c>
      <c r="M28" s="242">
        <v>1</v>
      </c>
      <c r="N28" s="206">
        <v>1</v>
      </c>
      <c r="O28" s="206">
        <v>1</v>
      </c>
      <c r="P28" s="188">
        <v>1</v>
      </c>
      <c r="Q28" s="206">
        <v>1</v>
      </c>
      <c r="R28" s="206">
        <v>1</v>
      </c>
      <c r="S28" s="188">
        <v>1</v>
      </c>
      <c r="T28" s="121">
        <f>SUM(H28:S28)</f>
        <v>12</v>
      </c>
      <c r="U28" s="1027">
        <f>+T28/T29</f>
        <v>1</v>
      </c>
      <c r="V28" s="101"/>
    </row>
    <row r="29" spans="2:22" s="140" customFormat="1" ht="29.4" customHeight="1" thickBot="1">
      <c r="B29" s="161" t="s">
        <v>45</v>
      </c>
      <c r="C29" s="620" t="s">
        <v>415</v>
      </c>
      <c r="D29" s="1014"/>
      <c r="E29" s="1014"/>
      <c r="F29" s="621"/>
      <c r="G29" s="274" t="s">
        <v>309</v>
      </c>
      <c r="H29" s="262">
        <v>1</v>
      </c>
      <c r="I29" s="262">
        <v>1</v>
      </c>
      <c r="J29" s="242">
        <v>1</v>
      </c>
      <c r="K29" s="262">
        <v>1</v>
      </c>
      <c r="L29" s="262">
        <v>1</v>
      </c>
      <c r="M29" s="242">
        <v>1</v>
      </c>
      <c r="N29" s="262">
        <v>1</v>
      </c>
      <c r="O29" s="262">
        <v>1</v>
      </c>
      <c r="P29" s="242">
        <v>1</v>
      </c>
      <c r="Q29" s="262">
        <v>1</v>
      </c>
      <c r="R29" s="262">
        <v>1</v>
      </c>
      <c r="S29" s="242">
        <v>1</v>
      </c>
      <c r="T29" s="121">
        <f>SUM(H29:S29)</f>
        <v>12</v>
      </c>
      <c r="U29" s="1028"/>
      <c r="V29" s="101"/>
    </row>
    <row r="30" spans="2:22" s="67" customFormat="1" ht="41.4" customHeight="1" thickBot="1">
      <c r="B30" s="200" t="s">
        <v>427</v>
      </c>
      <c r="C30" s="1008" t="s">
        <v>142</v>
      </c>
      <c r="D30" s="1009"/>
      <c r="E30" s="1009"/>
      <c r="F30" s="1010"/>
      <c r="G30" s="201" t="s">
        <v>28</v>
      </c>
      <c r="H30" s="201" t="s">
        <v>30</v>
      </c>
      <c r="I30" s="201" t="s">
        <v>31</v>
      </c>
      <c r="J30" s="201" t="s">
        <v>32</v>
      </c>
      <c r="K30" s="201" t="s">
        <v>33</v>
      </c>
      <c r="L30" s="201" t="s">
        <v>34</v>
      </c>
      <c r="M30" s="201" t="s">
        <v>35</v>
      </c>
      <c r="N30" s="201" t="s">
        <v>36</v>
      </c>
      <c r="O30" s="201" t="s">
        <v>37</v>
      </c>
      <c r="P30" s="201" t="s">
        <v>38</v>
      </c>
      <c r="Q30" s="201" t="s">
        <v>39</v>
      </c>
      <c r="R30" s="201" t="s">
        <v>40</v>
      </c>
      <c r="S30" s="201" t="s">
        <v>41</v>
      </c>
      <c r="T30" s="201" t="s">
        <v>42</v>
      </c>
      <c r="U30" s="202" t="s">
        <v>143</v>
      </c>
      <c r="V30" s="104"/>
    </row>
    <row r="31" spans="2:22" s="140" customFormat="1" ht="29.4" customHeight="1">
      <c r="B31" s="161" t="s">
        <v>44</v>
      </c>
      <c r="C31" s="1011" t="s">
        <v>515</v>
      </c>
      <c r="D31" s="1012"/>
      <c r="E31" s="1012"/>
      <c r="F31" s="1013"/>
      <c r="G31" s="274" t="s">
        <v>122</v>
      </c>
      <c r="H31" s="262">
        <v>1</v>
      </c>
      <c r="I31" s="262">
        <v>1</v>
      </c>
      <c r="J31" s="242">
        <v>1</v>
      </c>
      <c r="K31" s="262">
        <v>1</v>
      </c>
      <c r="L31" s="262">
        <v>1</v>
      </c>
      <c r="M31" s="242">
        <v>1</v>
      </c>
      <c r="N31" s="262">
        <v>1</v>
      </c>
      <c r="O31" s="262">
        <v>1</v>
      </c>
      <c r="P31" s="242">
        <v>1</v>
      </c>
      <c r="Q31" s="262">
        <v>1</v>
      </c>
      <c r="R31" s="262">
        <v>1</v>
      </c>
      <c r="S31" s="242">
        <v>1</v>
      </c>
      <c r="T31" s="121">
        <f>SUM(H31:S31)</f>
        <v>12</v>
      </c>
      <c r="U31" s="626">
        <f>+T32/T31</f>
        <v>1</v>
      </c>
      <c r="V31" s="101"/>
    </row>
    <row r="32" spans="2:22" s="140" customFormat="1" ht="29.4" customHeight="1" thickBot="1">
      <c r="B32" s="209" t="s">
        <v>45</v>
      </c>
      <c r="C32" s="620" t="s">
        <v>241</v>
      </c>
      <c r="D32" s="1014"/>
      <c r="E32" s="1014"/>
      <c r="F32" s="621"/>
      <c r="G32" s="275" t="s">
        <v>122</v>
      </c>
      <c r="H32" s="212">
        <v>1</v>
      </c>
      <c r="I32" s="212">
        <v>1</v>
      </c>
      <c r="J32" s="213">
        <v>1</v>
      </c>
      <c r="K32" s="212">
        <v>1</v>
      </c>
      <c r="L32" s="212">
        <v>1</v>
      </c>
      <c r="M32" s="213">
        <v>1</v>
      </c>
      <c r="N32" s="212">
        <v>1</v>
      </c>
      <c r="O32" s="212">
        <v>1</v>
      </c>
      <c r="P32" s="213">
        <v>1</v>
      </c>
      <c r="Q32" s="212">
        <v>1</v>
      </c>
      <c r="R32" s="212">
        <v>1</v>
      </c>
      <c r="S32" s="213">
        <v>1</v>
      </c>
      <c r="T32" s="239">
        <f>SUM(H32:S32)</f>
        <v>12</v>
      </c>
      <c r="U32" s="1026"/>
      <c r="V32" s="101"/>
    </row>
    <row r="33" spans="2:26" s="67" customFormat="1" ht="37.950000000000003" customHeight="1" thickBot="1">
      <c r="B33" s="403" t="s">
        <v>145</v>
      </c>
      <c r="C33" s="404"/>
      <c r="D33" s="404"/>
      <c r="E33" s="404"/>
      <c r="F33" s="404"/>
      <c r="G33" s="404"/>
      <c r="H33" s="404"/>
      <c r="I33" s="404"/>
      <c r="J33" s="404"/>
      <c r="K33" s="404"/>
      <c r="L33" s="404"/>
      <c r="M33" s="404"/>
      <c r="N33" s="404"/>
      <c r="O33" s="404"/>
      <c r="P33" s="404"/>
      <c r="Q33" s="404"/>
      <c r="R33" s="404"/>
      <c r="S33" s="404"/>
      <c r="T33" s="404"/>
      <c r="U33" s="404"/>
      <c r="V33" s="405"/>
    </row>
    <row r="34" spans="2:26" s="58" customFormat="1" ht="37.950000000000003" customHeight="1" thickBot="1">
      <c r="B34" s="403" t="s">
        <v>424</v>
      </c>
      <c r="C34" s="404"/>
      <c r="D34" s="404"/>
      <c r="E34" s="404"/>
      <c r="F34" s="404"/>
      <c r="G34" s="404"/>
      <c r="H34" s="404"/>
      <c r="I34" s="404"/>
      <c r="J34" s="404"/>
      <c r="K34" s="404"/>
      <c r="L34" s="404"/>
      <c r="M34" s="404"/>
      <c r="N34" s="404"/>
      <c r="O34" s="404"/>
      <c r="P34" s="404"/>
      <c r="Q34" s="404"/>
      <c r="R34" s="404"/>
      <c r="S34" s="404"/>
      <c r="T34" s="404"/>
      <c r="U34" s="404"/>
      <c r="V34" s="405"/>
    </row>
    <row r="35" spans="2:26" s="58" customFormat="1" ht="65.400000000000006" customHeight="1" thickBot="1">
      <c r="B35" s="610" t="s">
        <v>144</v>
      </c>
      <c r="C35" s="983" t="s">
        <v>142</v>
      </c>
      <c r="D35" s="984"/>
      <c r="E35" s="985"/>
      <c r="F35" s="170" t="s">
        <v>532</v>
      </c>
      <c r="G35" s="170" t="s">
        <v>266</v>
      </c>
      <c r="H35" s="170" t="s">
        <v>115</v>
      </c>
      <c r="I35" s="241" t="s">
        <v>103</v>
      </c>
      <c r="J35" s="241" t="s">
        <v>104</v>
      </c>
      <c r="K35" s="241" t="s">
        <v>105</v>
      </c>
      <c r="L35" s="241" t="s">
        <v>106</v>
      </c>
      <c r="M35" s="241" t="s">
        <v>107</v>
      </c>
      <c r="N35" s="241" t="s">
        <v>108</v>
      </c>
      <c r="O35" s="241" t="s">
        <v>109</v>
      </c>
      <c r="P35" s="241" t="s">
        <v>110</v>
      </c>
      <c r="Q35" s="241" t="s">
        <v>111</v>
      </c>
      <c r="R35" s="241" t="s">
        <v>112</v>
      </c>
      <c r="S35" s="241" t="s">
        <v>113</v>
      </c>
      <c r="T35" s="241" t="s">
        <v>114</v>
      </c>
      <c r="U35" s="241" t="s">
        <v>42</v>
      </c>
      <c r="V35" s="171" t="s">
        <v>265</v>
      </c>
    </row>
    <row r="36" spans="2:26" s="58" customFormat="1" ht="63" customHeight="1">
      <c r="B36" s="611"/>
      <c r="C36" s="758" t="s">
        <v>242</v>
      </c>
      <c r="D36" s="759"/>
      <c r="E36" s="759"/>
      <c r="F36" s="774">
        <v>360</v>
      </c>
      <c r="G36" s="775" t="s">
        <v>122</v>
      </c>
      <c r="H36" s="759">
        <v>50</v>
      </c>
      <c r="I36" s="368">
        <v>1</v>
      </c>
      <c r="J36" s="368">
        <v>1</v>
      </c>
      <c r="K36" s="368">
        <v>1</v>
      </c>
      <c r="L36" s="368">
        <v>1</v>
      </c>
      <c r="M36" s="368">
        <v>1</v>
      </c>
      <c r="N36" s="368">
        <v>1</v>
      </c>
      <c r="O36" s="368">
        <v>1</v>
      </c>
      <c r="P36" s="368">
        <v>1</v>
      </c>
      <c r="Q36" s="368">
        <v>1</v>
      </c>
      <c r="R36" s="368">
        <v>1</v>
      </c>
      <c r="S36" s="368">
        <v>1</v>
      </c>
      <c r="T36" s="368">
        <v>1</v>
      </c>
      <c r="U36" s="189">
        <f>SUM(I36:T36)</f>
        <v>12</v>
      </c>
      <c r="V36" s="782" t="s">
        <v>987</v>
      </c>
    </row>
    <row r="37" spans="2:26" s="58" customFormat="1" ht="63" customHeight="1" thickBot="1">
      <c r="B37" s="612"/>
      <c r="C37" s="725"/>
      <c r="D37" s="428"/>
      <c r="E37" s="428"/>
      <c r="F37" s="399"/>
      <c r="G37" s="728"/>
      <c r="H37" s="428"/>
      <c r="I37" s="156">
        <v>19288.009999999998</v>
      </c>
      <c r="J37" s="156">
        <v>19288.009999999998</v>
      </c>
      <c r="K37" s="156">
        <v>19288.009999999998</v>
      </c>
      <c r="L37" s="156">
        <v>19288.009999999998</v>
      </c>
      <c r="M37" s="156">
        <v>19288.009999999998</v>
      </c>
      <c r="N37" s="156">
        <v>19288.009999999998</v>
      </c>
      <c r="O37" s="156">
        <v>19288.009999999998</v>
      </c>
      <c r="P37" s="156">
        <v>19288.009999999998</v>
      </c>
      <c r="Q37" s="156">
        <v>19288.009999999998</v>
      </c>
      <c r="R37" s="156">
        <v>19288.009999999998</v>
      </c>
      <c r="S37" s="156">
        <v>19288.009999999998</v>
      </c>
      <c r="T37" s="156">
        <v>19288</v>
      </c>
      <c r="U37" s="167">
        <f t="shared" ref="U37" si="0">SUM(I37:T37)</f>
        <v>231456.11000000002</v>
      </c>
      <c r="V37" s="726"/>
      <c r="W37" s="252">
        <v>231456.11</v>
      </c>
      <c r="X37" s="117">
        <f>W37/U36</f>
        <v>19288.009166666667</v>
      </c>
      <c r="Y37" s="253">
        <f>U37-W37</f>
        <v>0</v>
      </c>
      <c r="Z37" s="66"/>
    </row>
    <row r="38" spans="2:26" s="91" customFormat="1" ht="36" customHeight="1">
      <c r="R38" s="609" t="s">
        <v>116</v>
      </c>
      <c r="S38" s="609"/>
      <c r="T38" s="609"/>
      <c r="U38" s="155">
        <f>U37</f>
        <v>231456.11000000002</v>
      </c>
      <c r="V38" s="91" t="s">
        <v>271</v>
      </c>
    </row>
    <row r="39" spans="2:26" s="58" customFormat="1" ht="15">
      <c r="B39" s="60"/>
      <c r="C39" s="60"/>
      <c r="D39" s="60"/>
      <c r="E39" s="60"/>
      <c r="F39" s="60"/>
      <c r="G39" s="60"/>
      <c r="H39" s="60"/>
      <c r="I39" s="60"/>
      <c r="J39" s="60"/>
      <c r="K39" s="60"/>
      <c r="L39" s="60"/>
      <c r="M39" s="60"/>
      <c r="N39" s="60"/>
      <c r="O39" s="60"/>
      <c r="P39" s="60"/>
      <c r="Q39" s="60"/>
    </row>
    <row r="40" spans="2:26" s="58" customFormat="1" ht="15.6" thickBot="1">
      <c r="B40" s="60"/>
      <c r="C40" s="60"/>
      <c r="D40" s="60"/>
      <c r="E40" s="60"/>
      <c r="F40" s="60"/>
      <c r="G40" s="60"/>
      <c r="H40" s="60"/>
      <c r="I40" s="60"/>
      <c r="J40" s="60"/>
      <c r="K40" s="60"/>
      <c r="L40" s="60"/>
      <c r="M40" s="60"/>
      <c r="N40" s="60"/>
      <c r="O40" s="60"/>
      <c r="P40" s="60"/>
      <c r="Q40" s="60"/>
      <c r="R40" s="60"/>
      <c r="S40" s="60"/>
      <c r="T40" s="60"/>
      <c r="U40" s="60"/>
      <c r="W40" s="59"/>
    </row>
    <row r="41" spans="2:26" s="67" customFormat="1" ht="37.950000000000003" customHeight="1" thickBot="1">
      <c r="B41" s="403" t="s">
        <v>145</v>
      </c>
      <c r="C41" s="404"/>
      <c r="D41" s="404"/>
      <c r="E41" s="404"/>
      <c r="F41" s="404"/>
      <c r="G41" s="404"/>
      <c r="H41" s="404"/>
      <c r="I41" s="404"/>
      <c r="J41" s="404"/>
      <c r="K41" s="404"/>
      <c r="L41" s="404"/>
      <c r="M41" s="404"/>
      <c r="N41" s="404"/>
      <c r="O41" s="404"/>
      <c r="P41" s="404"/>
      <c r="Q41" s="404"/>
      <c r="R41" s="404"/>
      <c r="S41" s="404"/>
      <c r="T41" s="404"/>
      <c r="U41" s="404"/>
      <c r="V41" s="405"/>
    </row>
    <row r="42" spans="2:26" s="58" customFormat="1" ht="37.950000000000003" customHeight="1" thickBot="1">
      <c r="B42" s="403" t="s">
        <v>998</v>
      </c>
      <c r="C42" s="404"/>
      <c r="D42" s="404"/>
      <c r="E42" s="404"/>
      <c r="F42" s="404"/>
      <c r="G42" s="404"/>
      <c r="H42" s="404"/>
      <c r="I42" s="404"/>
      <c r="J42" s="404"/>
      <c r="K42" s="404"/>
      <c r="L42" s="404"/>
      <c r="M42" s="404"/>
      <c r="N42" s="404"/>
      <c r="O42" s="404"/>
      <c r="P42" s="404"/>
      <c r="Q42" s="404"/>
      <c r="R42" s="404"/>
      <c r="S42" s="404"/>
      <c r="T42" s="404"/>
      <c r="U42" s="404"/>
      <c r="V42" s="405"/>
    </row>
    <row r="43" spans="2:26" s="58" customFormat="1" ht="65.400000000000006" customHeight="1" thickBot="1">
      <c r="B43" s="610" t="s">
        <v>144</v>
      </c>
      <c r="C43" s="983" t="s">
        <v>142</v>
      </c>
      <c r="D43" s="984"/>
      <c r="E43" s="985"/>
      <c r="F43" s="170" t="s">
        <v>425</v>
      </c>
      <c r="G43" s="170" t="s">
        <v>266</v>
      </c>
      <c r="H43" s="170" t="s">
        <v>115</v>
      </c>
      <c r="I43" s="241" t="s">
        <v>103</v>
      </c>
      <c r="J43" s="241" t="s">
        <v>104</v>
      </c>
      <c r="K43" s="241" t="s">
        <v>105</v>
      </c>
      <c r="L43" s="241" t="s">
        <v>106</v>
      </c>
      <c r="M43" s="241" t="s">
        <v>107</v>
      </c>
      <c r="N43" s="241" t="s">
        <v>108</v>
      </c>
      <c r="O43" s="241" t="s">
        <v>109</v>
      </c>
      <c r="P43" s="241" t="s">
        <v>110</v>
      </c>
      <c r="Q43" s="241" t="s">
        <v>111</v>
      </c>
      <c r="R43" s="241" t="s">
        <v>112</v>
      </c>
      <c r="S43" s="241" t="s">
        <v>113</v>
      </c>
      <c r="T43" s="241" t="s">
        <v>114</v>
      </c>
      <c r="U43" s="241" t="s">
        <v>42</v>
      </c>
      <c r="V43" s="171" t="s">
        <v>265</v>
      </c>
    </row>
    <row r="44" spans="2:26" s="58" customFormat="1" ht="63" customHeight="1">
      <c r="B44" s="611"/>
      <c r="C44" s="758" t="s">
        <v>242</v>
      </c>
      <c r="D44" s="759"/>
      <c r="E44" s="759"/>
      <c r="F44" s="774">
        <v>360</v>
      </c>
      <c r="G44" s="775" t="s">
        <v>122</v>
      </c>
      <c r="H44" s="759">
        <v>50</v>
      </c>
      <c r="I44" s="368">
        <v>1</v>
      </c>
      <c r="J44" s="368">
        <v>1</v>
      </c>
      <c r="K44" s="368">
        <v>1</v>
      </c>
      <c r="L44" s="368">
        <v>1</v>
      </c>
      <c r="M44" s="368">
        <v>1</v>
      </c>
      <c r="N44" s="368">
        <v>1</v>
      </c>
      <c r="O44" s="368">
        <v>1</v>
      </c>
      <c r="P44" s="368">
        <v>1</v>
      </c>
      <c r="Q44" s="368">
        <v>1</v>
      </c>
      <c r="R44" s="368">
        <v>1</v>
      </c>
      <c r="S44" s="368">
        <v>1</v>
      </c>
      <c r="T44" s="368">
        <v>1</v>
      </c>
      <c r="U44" s="189">
        <f>SUM(I44:T44)</f>
        <v>12</v>
      </c>
      <c r="V44" s="782" t="s">
        <v>987</v>
      </c>
    </row>
    <row r="45" spans="2:26" s="58" customFormat="1" ht="63" customHeight="1" thickBot="1">
      <c r="B45" s="612"/>
      <c r="C45" s="725"/>
      <c r="D45" s="428"/>
      <c r="E45" s="428"/>
      <c r="F45" s="399"/>
      <c r="G45" s="728"/>
      <c r="H45" s="428"/>
      <c r="I45" s="156">
        <v>19704.669999999998</v>
      </c>
      <c r="J45" s="156">
        <v>19704.669999999998</v>
      </c>
      <c r="K45" s="156">
        <v>19704.669999999998</v>
      </c>
      <c r="L45" s="156">
        <v>19704.669999999998</v>
      </c>
      <c r="M45" s="156">
        <v>19704.669999999998</v>
      </c>
      <c r="N45" s="156">
        <v>19704.669999999998</v>
      </c>
      <c r="O45" s="156">
        <v>19704.669999999998</v>
      </c>
      <c r="P45" s="156">
        <v>19704.669999999998</v>
      </c>
      <c r="Q45" s="156">
        <v>19704.669999999998</v>
      </c>
      <c r="R45" s="156">
        <v>19704.669999999998</v>
      </c>
      <c r="S45" s="156">
        <v>19704.669999999998</v>
      </c>
      <c r="T45" s="156">
        <v>19704.740000000002</v>
      </c>
      <c r="U45" s="167">
        <f t="shared" ref="U45" si="1">SUM(I45:T45)</f>
        <v>236456.10999999993</v>
      </c>
      <c r="V45" s="726"/>
      <c r="W45" s="252">
        <v>231456.11</v>
      </c>
      <c r="X45" s="117">
        <f>W45/U44</f>
        <v>19288.009166666667</v>
      </c>
      <c r="Y45" s="253">
        <f>U45-W45</f>
        <v>4999.9999999999418</v>
      </c>
      <c r="Z45" s="66"/>
    </row>
    <row r="46" spans="2:26" s="91" customFormat="1" ht="36" customHeight="1">
      <c r="R46" s="609" t="s">
        <v>116</v>
      </c>
      <c r="S46" s="609"/>
      <c r="T46" s="609"/>
      <c r="U46" s="155">
        <f>U45</f>
        <v>236456.10999999993</v>
      </c>
      <c r="V46" s="91" t="s">
        <v>271</v>
      </c>
    </row>
    <row r="47" spans="2:26" ht="10.5" customHeight="1"/>
    <row r="50" ht="11.25" customHeight="1"/>
    <row r="52" ht="9.75" customHeight="1"/>
    <row r="54" ht="16.5" customHeight="1"/>
  </sheetData>
  <mergeCells count="99">
    <mergeCell ref="C20:D20"/>
    <mergeCell ref="E20:F20"/>
    <mergeCell ref="R46:T46"/>
    <mergeCell ref="B41:V41"/>
    <mergeCell ref="B42:V42"/>
    <mergeCell ref="B43:B45"/>
    <mergeCell ref="C43:E43"/>
    <mergeCell ref="C44:E45"/>
    <mergeCell ref="F44:F45"/>
    <mergeCell ref="G44:G45"/>
    <mergeCell ref="H44:H45"/>
    <mergeCell ref="V44:V45"/>
    <mergeCell ref="U31:U32"/>
    <mergeCell ref="U25:U26"/>
    <mergeCell ref="U28:U29"/>
    <mergeCell ref="C28:F28"/>
    <mergeCell ref="O19:Q19"/>
    <mergeCell ref="R19:T19"/>
    <mergeCell ref="U22:U23"/>
    <mergeCell ref="G20:H20"/>
    <mergeCell ref="I20:K20"/>
    <mergeCell ref="L20:N20"/>
    <mergeCell ref="O20:Q20"/>
    <mergeCell ref="R20:T20"/>
    <mergeCell ref="C19:D19"/>
    <mergeCell ref="E19:F19"/>
    <mergeCell ref="G19:H19"/>
    <mergeCell ref="I19:K19"/>
    <mergeCell ref="L19:N19"/>
    <mergeCell ref="C1:T1"/>
    <mergeCell ref="D3:S3"/>
    <mergeCell ref="B5:D5"/>
    <mergeCell ref="B6:D6"/>
    <mergeCell ref="B7:D7"/>
    <mergeCell ref="R5:U5"/>
    <mergeCell ref="E5:Q5"/>
    <mergeCell ref="E6:H6"/>
    <mergeCell ref="C2:T2"/>
    <mergeCell ref="I6:U6"/>
    <mergeCell ref="E7:G7"/>
    <mergeCell ref="H7:K7"/>
    <mergeCell ref="L7:O7"/>
    <mergeCell ref="P7:U7"/>
    <mergeCell ref="B10:U10"/>
    <mergeCell ref="B11:U11"/>
    <mergeCell ref="B12:U12"/>
    <mergeCell ref="B13:U13"/>
    <mergeCell ref="B14:D14"/>
    <mergeCell ref="E14:U14"/>
    <mergeCell ref="B15:U15"/>
    <mergeCell ref="C16:D16"/>
    <mergeCell ref="E16:F16"/>
    <mergeCell ref="G16:H16"/>
    <mergeCell ref="I16:K16"/>
    <mergeCell ref="L16:N16"/>
    <mergeCell ref="O16:Q16"/>
    <mergeCell ref="R16:T16"/>
    <mergeCell ref="B8:U8"/>
    <mergeCell ref="B9:C9"/>
    <mergeCell ref="D9:E9"/>
    <mergeCell ref="F9:G9"/>
    <mergeCell ref="H9:M9"/>
    <mergeCell ref="N9:P9"/>
    <mergeCell ref="Q9:U9"/>
    <mergeCell ref="O17:Q17"/>
    <mergeCell ref="R17:T17"/>
    <mergeCell ref="C18:D18"/>
    <mergeCell ref="E18:F18"/>
    <mergeCell ref="G18:H18"/>
    <mergeCell ref="I18:K18"/>
    <mergeCell ref="L18:N18"/>
    <mergeCell ref="O18:Q18"/>
    <mergeCell ref="C17:D17"/>
    <mergeCell ref="E17:F17"/>
    <mergeCell ref="G17:H17"/>
    <mergeCell ref="I17:K17"/>
    <mergeCell ref="L17:N17"/>
    <mergeCell ref="R18:T18"/>
    <mergeCell ref="R38:T38"/>
    <mergeCell ref="V36:V37"/>
    <mergeCell ref="G36:G37"/>
    <mergeCell ref="B34:V34"/>
    <mergeCell ref="C26:F26"/>
    <mergeCell ref="C27:F27"/>
    <mergeCell ref="C30:F30"/>
    <mergeCell ref="C36:E37"/>
    <mergeCell ref="F36:F37"/>
    <mergeCell ref="C29:F29"/>
    <mergeCell ref="C31:F31"/>
    <mergeCell ref="C32:F32"/>
    <mergeCell ref="H36:H37"/>
    <mergeCell ref="C35:E35"/>
    <mergeCell ref="B33:V33"/>
    <mergeCell ref="B35:B37"/>
    <mergeCell ref="C21:F21"/>
    <mergeCell ref="C22:F22"/>
    <mergeCell ref="C23:F23"/>
    <mergeCell ref="C24:F24"/>
    <mergeCell ref="C25:F25"/>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0" min="1" max="21" man="1"/>
    <brk id="32" min="1" max="21" man="1"/>
  </rowBreaks>
  <drawing r:id="rId2"/>
  <legacyDrawingHF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59999389629810485"/>
  </sheetPr>
  <dimension ref="A1:AA54"/>
  <sheetViews>
    <sheetView view="pageBreakPreview" topLeftCell="H16" zoomScale="80" zoomScaleNormal="100" zoomScaleSheetLayoutView="80" workbookViewId="0">
      <selection activeCell="L36" sqref="L36"/>
    </sheetView>
  </sheetViews>
  <sheetFormatPr baseColWidth="10" defaultColWidth="11.44140625" defaultRowHeight="13.8"/>
  <cols>
    <col min="1" max="1" width="1.88671875" style="50" hidden="1" customWidth="1"/>
    <col min="2" max="2" width="20.88671875" style="50" customWidth="1"/>
    <col min="3" max="3" width="26.6640625" style="50" customWidth="1"/>
    <col min="4" max="4" width="30.33203125" style="50" customWidth="1"/>
    <col min="5" max="5" width="12.44140625" style="50" customWidth="1"/>
    <col min="6" max="6" width="22.33203125" style="50" customWidth="1"/>
    <col min="7" max="7" width="25.5546875" style="50" customWidth="1"/>
    <col min="8" max="8" width="20.44140625" style="50" customWidth="1"/>
    <col min="9" max="20" width="15.33203125" style="50" customWidth="1"/>
    <col min="21" max="21" width="24.88671875" style="50" customWidth="1"/>
    <col min="22" max="22" width="16.109375" style="50" customWidth="1"/>
    <col min="23" max="23" width="14.44140625" style="50" customWidth="1"/>
    <col min="24" max="24" width="16.44140625" style="50" customWidth="1"/>
    <col min="25" max="25" width="16" style="50" bestFit="1" customWidth="1"/>
    <col min="26" max="26" width="9.6640625" style="50" customWidth="1"/>
    <col min="27" max="27" width="11.5546875" style="50" bestFit="1" customWidth="1"/>
    <col min="28" max="16384" width="11.44140625" style="50"/>
  </cols>
  <sheetData>
    <row r="1" spans="2:25" ht="43.2" customHeight="1">
      <c r="B1" s="108"/>
      <c r="C1" s="445" t="s">
        <v>1002</v>
      </c>
      <c r="D1" s="445"/>
      <c r="E1" s="445"/>
      <c r="F1" s="445"/>
      <c r="G1" s="445"/>
      <c r="H1" s="445"/>
      <c r="I1" s="445"/>
      <c r="J1" s="445"/>
      <c r="K1" s="445"/>
      <c r="L1" s="445"/>
      <c r="M1" s="445"/>
      <c r="N1" s="445"/>
      <c r="O1" s="445"/>
      <c r="P1" s="445"/>
      <c r="Q1" s="445"/>
      <c r="R1" s="445"/>
      <c r="S1" s="445"/>
      <c r="T1" s="445"/>
      <c r="U1" s="108"/>
    </row>
    <row r="2" spans="2:25" ht="43.2" customHeight="1" thickBot="1">
      <c r="B2" s="108"/>
      <c r="C2" s="468" t="s">
        <v>1164</v>
      </c>
      <c r="D2" s="468"/>
      <c r="E2" s="468"/>
      <c r="F2" s="468"/>
      <c r="G2" s="468"/>
      <c r="H2" s="468"/>
      <c r="I2" s="468"/>
      <c r="J2" s="468"/>
      <c r="K2" s="468"/>
      <c r="L2" s="468"/>
      <c r="M2" s="468"/>
      <c r="N2" s="468"/>
      <c r="O2" s="468"/>
      <c r="P2" s="468"/>
      <c r="Q2" s="468"/>
      <c r="R2" s="468"/>
      <c r="S2" s="468"/>
      <c r="T2" s="468"/>
      <c r="U2" s="108"/>
    </row>
    <row r="3" spans="2:25" ht="37.200000000000003" customHeight="1" thickBot="1">
      <c r="B3" s="53"/>
      <c r="C3" s="106"/>
      <c r="D3" s="459" t="s">
        <v>133</v>
      </c>
      <c r="E3" s="460"/>
      <c r="F3" s="460"/>
      <c r="G3" s="460"/>
      <c r="H3" s="460"/>
      <c r="I3" s="460"/>
      <c r="J3" s="460"/>
      <c r="K3" s="460"/>
      <c r="L3" s="460"/>
      <c r="M3" s="460"/>
      <c r="N3" s="460"/>
      <c r="O3" s="460"/>
      <c r="P3" s="460"/>
      <c r="Q3" s="460"/>
      <c r="R3" s="460"/>
      <c r="S3" s="461"/>
      <c r="T3" s="106"/>
      <c r="U3" s="53"/>
    </row>
    <row r="4" spans="2:25" ht="27.75" customHeight="1" thickBot="1">
      <c r="B4" s="53"/>
      <c r="C4" s="106"/>
      <c r="D4" s="134"/>
      <c r="E4" s="134"/>
      <c r="F4" s="134"/>
      <c r="G4" s="134"/>
      <c r="H4" s="134"/>
      <c r="I4" s="134"/>
      <c r="J4" s="134"/>
      <c r="K4" s="134"/>
      <c r="L4" s="134"/>
      <c r="M4" s="134"/>
      <c r="N4" s="134"/>
      <c r="O4" s="134"/>
      <c r="P4" s="134"/>
      <c r="Q4" s="134"/>
      <c r="R4" s="134"/>
      <c r="S4" s="134"/>
      <c r="T4" s="106"/>
      <c r="U4" s="53"/>
    </row>
    <row r="5" spans="2:25" s="85" customFormat="1" ht="24.6" customHeight="1">
      <c r="B5" s="643" t="s">
        <v>134</v>
      </c>
      <c r="C5" s="644"/>
      <c r="D5" s="644"/>
      <c r="E5" s="793" t="s">
        <v>775</v>
      </c>
      <c r="F5" s="794"/>
      <c r="G5" s="794"/>
      <c r="H5" s="794"/>
      <c r="I5" s="794"/>
      <c r="J5" s="794"/>
      <c r="K5" s="794"/>
      <c r="L5" s="794"/>
      <c r="M5" s="794"/>
      <c r="N5" s="794"/>
      <c r="O5" s="794"/>
      <c r="P5" s="186"/>
      <c r="Q5" s="1032" t="s">
        <v>1001</v>
      </c>
      <c r="R5" s="647"/>
      <c r="S5" s="647"/>
      <c r="T5" s="647"/>
      <c r="U5" s="648"/>
    </row>
    <row r="6" spans="2:25" s="85" customFormat="1" ht="24.6" customHeight="1">
      <c r="B6" s="645" t="s">
        <v>135</v>
      </c>
      <c r="C6" s="646"/>
      <c r="D6" s="646"/>
      <c r="E6" s="652" t="s">
        <v>243</v>
      </c>
      <c r="F6" s="653"/>
      <c r="G6" s="654"/>
      <c r="H6" s="649" t="s">
        <v>313</v>
      </c>
      <c r="I6" s="650"/>
      <c r="J6" s="650"/>
      <c r="K6" s="650"/>
      <c r="L6" s="650"/>
      <c r="M6" s="650"/>
      <c r="N6" s="650"/>
      <c r="O6" s="650"/>
      <c r="P6" s="650"/>
      <c r="Q6" s="650"/>
      <c r="R6" s="650"/>
      <c r="S6" s="650"/>
      <c r="T6" s="650"/>
      <c r="U6" s="651"/>
    </row>
    <row r="7" spans="2:25" s="56" customFormat="1" ht="25.95" customHeight="1" thickBot="1">
      <c r="B7" s="483" t="s">
        <v>962</v>
      </c>
      <c r="C7" s="484"/>
      <c r="D7" s="484"/>
      <c r="E7" s="1022">
        <f>U38</f>
        <v>104252.93000000002</v>
      </c>
      <c r="F7" s="1023"/>
      <c r="G7" s="1024"/>
      <c r="H7" s="488" t="s">
        <v>991</v>
      </c>
      <c r="I7" s="488"/>
      <c r="J7" s="488"/>
      <c r="K7" s="488"/>
      <c r="L7" s="1022">
        <v>113608.93</v>
      </c>
      <c r="M7" s="1023"/>
      <c r="N7" s="1023"/>
      <c r="O7" s="1023"/>
      <c r="P7" s="486"/>
      <c r="Q7" s="486"/>
      <c r="R7" s="486"/>
      <c r="S7" s="486"/>
      <c r="T7" s="486"/>
      <c r="U7" s="487"/>
      <c r="W7" s="85"/>
      <c r="X7" s="122"/>
      <c r="Y7" s="85"/>
    </row>
    <row r="8" spans="2:25" s="61" customFormat="1" ht="25.95" customHeight="1" thickBot="1">
      <c r="B8" s="655" t="s">
        <v>137</v>
      </c>
      <c r="C8" s="656"/>
      <c r="D8" s="656"/>
      <c r="E8" s="656"/>
      <c r="F8" s="656"/>
      <c r="G8" s="656"/>
      <c r="H8" s="656"/>
      <c r="I8" s="656"/>
      <c r="J8" s="656"/>
      <c r="K8" s="656"/>
      <c r="L8" s="656"/>
      <c r="M8" s="656"/>
      <c r="N8" s="656"/>
      <c r="O8" s="656"/>
      <c r="P8" s="656"/>
      <c r="Q8" s="656"/>
      <c r="R8" s="656"/>
      <c r="S8" s="656"/>
      <c r="T8" s="656"/>
      <c r="U8" s="657"/>
      <c r="V8" s="85"/>
    </row>
    <row r="9" spans="2:25" s="58" customFormat="1" ht="30" customHeight="1" thickBot="1">
      <c r="B9" s="674" t="s">
        <v>138</v>
      </c>
      <c r="C9" s="894"/>
      <c r="D9" s="895" t="s">
        <v>131</v>
      </c>
      <c r="E9" s="677"/>
      <c r="F9" s="674" t="s">
        <v>139</v>
      </c>
      <c r="G9" s="894"/>
      <c r="H9" s="895" t="s">
        <v>529</v>
      </c>
      <c r="I9" s="676"/>
      <c r="J9" s="676"/>
      <c r="K9" s="676"/>
      <c r="L9" s="676"/>
      <c r="M9" s="677"/>
      <c r="N9" s="674" t="s">
        <v>140</v>
      </c>
      <c r="O9" s="675"/>
      <c r="P9" s="894"/>
      <c r="Q9" s="895" t="s">
        <v>530</v>
      </c>
      <c r="R9" s="676"/>
      <c r="S9" s="676"/>
      <c r="T9" s="676"/>
      <c r="U9" s="677"/>
      <c r="V9" s="56"/>
    </row>
    <row r="10" spans="2:25" s="58" customFormat="1" ht="25.95"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56"/>
    </row>
    <row r="11" spans="2:25" s="58" customFormat="1" ht="49.2" customHeight="1" thickBot="1">
      <c r="B11" s="662" t="s">
        <v>776</v>
      </c>
      <c r="C11" s="663"/>
      <c r="D11" s="663"/>
      <c r="E11" s="663"/>
      <c r="F11" s="663"/>
      <c r="G11" s="663"/>
      <c r="H11" s="663"/>
      <c r="I11" s="663"/>
      <c r="J11" s="663"/>
      <c r="K11" s="663"/>
      <c r="L11" s="663"/>
      <c r="M11" s="663"/>
      <c r="N11" s="663"/>
      <c r="O11" s="663"/>
      <c r="P11" s="663"/>
      <c r="Q11" s="663"/>
      <c r="R11" s="663"/>
      <c r="S11" s="663"/>
      <c r="T11" s="663"/>
      <c r="U11" s="664"/>
      <c r="V11" s="56"/>
    </row>
    <row r="12" spans="2:25" s="58" customFormat="1" ht="25.95"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row>
    <row r="13" spans="2:25" s="58" customFormat="1" ht="45" customHeight="1" thickBot="1">
      <c r="B13" s="665" t="s">
        <v>929</v>
      </c>
      <c r="C13" s="666"/>
      <c r="D13" s="666"/>
      <c r="E13" s="666"/>
      <c r="F13" s="666"/>
      <c r="G13" s="666"/>
      <c r="H13" s="666"/>
      <c r="I13" s="666"/>
      <c r="J13" s="666"/>
      <c r="K13" s="666"/>
      <c r="L13" s="666"/>
      <c r="M13" s="666"/>
      <c r="N13" s="666"/>
      <c r="O13" s="666"/>
      <c r="P13" s="666"/>
      <c r="Q13" s="666"/>
      <c r="R13" s="666"/>
      <c r="S13" s="666"/>
      <c r="T13" s="666"/>
      <c r="U13" s="667"/>
      <c r="V13" s="56"/>
    </row>
    <row r="14" spans="2:25" s="58" customFormat="1" ht="25.2" customHeight="1" thickBot="1">
      <c r="B14" s="904" t="s">
        <v>879</v>
      </c>
      <c r="C14" s="905"/>
      <c r="D14" s="906"/>
      <c r="E14" s="668" t="s">
        <v>930</v>
      </c>
      <c r="F14" s="669"/>
      <c r="G14" s="669"/>
      <c r="H14" s="669"/>
      <c r="I14" s="669"/>
      <c r="J14" s="669"/>
      <c r="K14" s="669"/>
      <c r="L14" s="669"/>
      <c r="M14" s="669"/>
      <c r="N14" s="669"/>
      <c r="O14" s="669"/>
      <c r="P14" s="669"/>
      <c r="Q14" s="669"/>
      <c r="R14" s="669"/>
      <c r="S14" s="669"/>
      <c r="T14" s="669"/>
      <c r="U14" s="670"/>
      <c r="V14" s="56"/>
    </row>
    <row r="15" spans="2:25" s="58" customFormat="1" ht="28.95" customHeight="1" thickBot="1">
      <c r="B15" s="471" t="s">
        <v>100</v>
      </c>
      <c r="C15" s="472"/>
      <c r="D15" s="472"/>
      <c r="E15" s="472"/>
      <c r="F15" s="472"/>
      <c r="G15" s="472"/>
      <c r="H15" s="472"/>
      <c r="I15" s="472"/>
      <c r="J15" s="472"/>
      <c r="K15" s="472"/>
      <c r="L15" s="472"/>
      <c r="M15" s="472"/>
      <c r="N15" s="472"/>
      <c r="O15" s="472"/>
      <c r="P15" s="472"/>
      <c r="Q15" s="472"/>
      <c r="R15" s="472"/>
      <c r="S15" s="472"/>
      <c r="T15" s="472"/>
      <c r="U15" s="473"/>
      <c r="V15" s="56"/>
    </row>
    <row r="16" spans="2:25" s="58" customFormat="1" ht="38.4"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56"/>
    </row>
    <row r="17" spans="2:22" s="58" customFormat="1" ht="102" customHeight="1">
      <c r="B17" s="160" t="s">
        <v>89</v>
      </c>
      <c r="C17" s="436" t="s">
        <v>528</v>
      </c>
      <c r="D17" s="436"/>
      <c r="E17" s="436" t="s">
        <v>490</v>
      </c>
      <c r="F17" s="436"/>
      <c r="G17" s="436" t="s">
        <v>95</v>
      </c>
      <c r="H17" s="436"/>
      <c r="I17" s="436" t="s">
        <v>932</v>
      </c>
      <c r="J17" s="436"/>
      <c r="K17" s="436"/>
      <c r="L17" s="455" t="s">
        <v>158</v>
      </c>
      <c r="M17" s="464"/>
      <c r="N17" s="456"/>
      <c r="O17" s="436" t="s">
        <v>94</v>
      </c>
      <c r="P17" s="436"/>
      <c r="Q17" s="436"/>
      <c r="R17" s="436" t="s">
        <v>493</v>
      </c>
      <c r="S17" s="436"/>
      <c r="T17" s="436"/>
      <c r="U17" s="168">
        <v>1</v>
      </c>
      <c r="V17" s="56"/>
    </row>
    <row r="18" spans="2:22" s="58" customFormat="1" ht="121.95" customHeight="1">
      <c r="B18" s="160" t="s">
        <v>433</v>
      </c>
      <c r="C18" s="436" t="s">
        <v>488</v>
      </c>
      <c r="D18" s="436"/>
      <c r="E18" s="436" t="s">
        <v>491</v>
      </c>
      <c r="F18" s="436"/>
      <c r="G18" s="436" t="s">
        <v>96</v>
      </c>
      <c r="H18" s="436"/>
      <c r="I18" s="436" t="s">
        <v>359</v>
      </c>
      <c r="J18" s="436"/>
      <c r="K18" s="436"/>
      <c r="L18" s="455" t="s">
        <v>158</v>
      </c>
      <c r="M18" s="464"/>
      <c r="N18" s="456"/>
      <c r="O18" s="455" t="s">
        <v>94</v>
      </c>
      <c r="P18" s="464"/>
      <c r="Q18" s="456"/>
      <c r="R18" s="436" t="s">
        <v>610</v>
      </c>
      <c r="S18" s="436"/>
      <c r="T18" s="436"/>
      <c r="U18" s="168">
        <v>1</v>
      </c>
      <c r="V18" s="56"/>
    </row>
    <row r="19" spans="2:22" s="58" customFormat="1" ht="111" customHeight="1">
      <c r="B19" s="160" t="s">
        <v>278</v>
      </c>
      <c r="C19" s="434" t="s">
        <v>489</v>
      </c>
      <c r="D19" s="435"/>
      <c r="E19" s="434" t="s">
        <v>931</v>
      </c>
      <c r="F19" s="435"/>
      <c r="G19" s="434" t="s">
        <v>96</v>
      </c>
      <c r="H19" s="435"/>
      <c r="I19" s="434" t="s">
        <v>518</v>
      </c>
      <c r="J19" s="440"/>
      <c r="K19" s="435"/>
      <c r="L19" s="434" t="s">
        <v>158</v>
      </c>
      <c r="M19" s="440"/>
      <c r="N19" s="435"/>
      <c r="O19" s="434" t="s">
        <v>94</v>
      </c>
      <c r="P19" s="440"/>
      <c r="Q19" s="435"/>
      <c r="R19" s="434" t="s">
        <v>493</v>
      </c>
      <c r="S19" s="440"/>
      <c r="T19" s="435"/>
      <c r="U19" s="168">
        <v>1</v>
      </c>
      <c r="V19" s="56"/>
    </row>
    <row r="20" spans="2:22" s="58" customFormat="1" ht="93.6" customHeight="1" thickBot="1">
      <c r="B20" s="278" t="s">
        <v>144</v>
      </c>
      <c r="C20" s="441" t="s">
        <v>246</v>
      </c>
      <c r="D20" s="443"/>
      <c r="E20" s="441" t="s">
        <v>492</v>
      </c>
      <c r="F20" s="443"/>
      <c r="G20" s="441" t="s">
        <v>97</v>
      </c>
      <c r="H20" s="443"/>
      <c r="I20" s="441" t="s">
        <v>418</v>
      </c>
      <c r="J20" s="442"/>
      <c r="K20" s="443"/>
      <c r="L20" s="441" t="s">
        <v>157</v>
      </c>
      <c r="M20" s="442"/>
      <c r="N20" s="443"/>
      <c r="O20" s="441" t="s">
        <v>94</v>
      </c>
      <c r="P20" s="442"/>
      <c r="Q20" s="443"/>
      <c r="R20" s="441" t="s">
        <v>933</v>
      </c>
      <c r="S20" s="442"/>
      <c r="T20" s="443"/>
      <c r="U20" s="169">
        <v>1</v>
      </c>
      <c r="V20" s="56"/>
    </row>
    <row r="21" spans="2:22" s="140" customFormat="1" ht="40.950000000000003" customHeight="1">
      <c r="B21" s="265" t="s">
        <v>427</v>
      </c>
      <c r="C21" s="432" t="s">
        <v>142</v>
      </c>
      <c r="D21" s="432"/>
      <c r="E21" s="432"/>
      <c r="F21" s="432"/>
      <c r="G21" s="194" t="s">
        <v>28</v>
      </c>
      <c r="H21" s="194" t="s">
        <v>30</v>
      </c>
      <c r="I21" s="194" t="s">
        <v>31</v>
      </c>
      <c r="J21" s="194" t="s">
        <v>32</v>
      </c>
      <c r="K21" s="194" t="s">
        <v>33</v>
      </c>
      <c r="L21" s="194" t="s">
        <v>34</v>
      </c>
      <c r="M21" s="194" t="s">
        <v>35</v>
      </c>
      <c r="N21" s="194" t="s">
        <v>36</v>
      </c>
      <c r="O21" s="194" t="s">
        <v>37</v>
      </c>
      <c r="P21" s="194" t="s">
        <v>38</v>
      </c>
      <c r="Q21" s="194" t="s">
        <v>39</v>
      </c>
      <c r="R21" s="194" t="s">
        <v>40</v>
      </c>
      <c r="S21" s="194" t="s">
        <v>41</v>
      </c>
      <c r="T21" s="194" t="s">
        <v>42</v>
      </c>
      <c r="U21" s="196" t="s">
        <v>143</v>
      </c>
      <c r="V21" s="101"/>
    </row>
    <row r="22" spans="2:22" s="140" customFormat="1" ht="32.4" customHeight="1">
      <c r="B22" s="211" t="s">
        <v>44</v>
      </c>
      <c r="C22" s="426" t="s">
        <v>934</v>
      </c>
      <c r="D22" s="426"/>
      <c r="E22" s="426"/>
      <c r="F22" s="426"/>
      <c r="G22" s="274" t="s">
        <v>519</v>
      </c>
      <c r="H22" s="262">
        <v>1</v>
      </c>
      <c r="I22" s="262">
        <v>1</v>
      </c>
      <c r="J22" s="242">
        <v>1</v>
      </c>
      <c r="K22" s="262">
        <v>1</v>
      </c>
      <c r="L22" s="262">
        <v>1</v>
      </c>
      <c r="M22" s="242">
        <v>1</v>
      </c>
      <c r="N22" s="262">
        <v>1</v>
      </c>
      <c r="O22" s="262">
        <v>1</v>
      </c>
      <c r="P22" s="242">
        <v>1</v>
      </c>
      <c r="Q22" s="262">
        <v>1</v>
      </c>
      <c r="R22" s="262">
        <v>1</v>
      </c>
      <c r="S22" s="242">
        <v>1</v>
      </c>
      <c r="T22" s="121">
        <f>SUM(H22:S22)</f>
        <v>12</v>
      </c>
      <c r="U22" s="423">
        <f>+T23/T22</f>
        <v>1</v>
      </c>
      <c r="V22" s="101"/>
    </row>
    <row r="23" spans="2:22" s="140" customFormat="1" ht="38.4" customHeight="1">
      <c r="B23" s="211" t="s">
        <v>45</v>
      </c>
      <c r="C23" s="429" t="s">
        <v>935</v>
      </c>
      <c r="D23" s="429"/>
      <c r="E23" s="429"/>
      <c r="F23" s="429"/>
      <c r="G23" s="274" t="s">
        <v>519</v>
      </c>
      <c r="H23" s="262">
        <v>1</v>
      </c>
      <c r="I23" s="262">
        <v>1</v>
      </c>
      <c r="J23" s="242">
        <v>1</v>
      </c>
      <c r="K23" s="262">
        <v>1</v>
      </c>
      <c r="L23" s="262">
        <v>1</v>
      </c>
      <c r="M23" s="242">
        <v>1</v>
      </c>
      <c r="N23" s="262">
        <v>1</v>
      </c>
      <c r="O23" s="262">
        <v>1</v>
      </c>
      <c r="P23" s="242">
        <v>1</v>
      </c>
      <c r="Q23" s="262">
        <v>1</v>
      </c>
      <c r="R23" s="262">
        <v>1</v>
      </c>
      <c r="S23" s="242">
        <v>1</v>
      </c>
      <c r="T23" s="121">
        <f>SUM(H23:S23)</f>
        <v>12</v>
      </c>
      <c r="U23" s="423"/>
      <c r="V23" s="101"/>
    </row>
    <row r="24" spans="2:22" s="140" customFormat="1" ht="40.950000000000003" customHeight="1">
      <c r="B24" s="266" t="s">
        <v>427</v>
      </c>
      <c r="C24" s="427" t="s">
        <v>142</v>
      </c>
      <c r="D24" s="427"/>
      <c r="E24" s="427"/>
      <c r="F24" s="427"/>
      <c r="G24" s="264" t="s">
        <v>28</v>
      </c>
      <c r="H24" s="264" t="s">
        <v>30</v>
      </c>
      <c r="I24" s="264" t="s">
        <v>31</v>
      </c>
      <c r="J24" s="264" t="s">
        <v>32</v>
      </c>
      <c r="K24" s="264" t="s">
        <v>33</v>
      </c>
      <c r="L24" s="264" t="s">
        <v>34</v>
      </c>
      <c r="M24" s="264" t="s">
        <v>35</v>
      </c>
      <c r="N24" s="264" t="s">
        <v>36</v>
      </c>
      <c r="O24" s="264" t="s">
        <v>37</v>
      </c>
      <c r="P24" s="264" t="s">
        <v>38</v>
      </c>
      <c r="Q24" s="264" t="s">
        <v>39</v>
      </c>
      <c r="R24" s="264" t="s">
        <v>40</v>
      </c>
      <c r="S24" s="264" t="s">
        <v>41</v>
      </c>
      <c r="T24" s="264" t="s">
        <v>42</v>
      </c>
      <c r="U24" s="267" t="s">
        <v>143</v>
      </c>
      <c r="V24" s="101"/>
    </row>
    <row r="25" spans="2:22" s="140" customFormat="1" ht="36" customHeight="1">
      <c r="B25" s="211" t="s">
        <v>44</v>
      </c>
      <c r="C25" s="429" t="s">
        <v>417</v>
      </c>
      <c r="D25" s="429"/>
      <c r="E25" s="429"/>
      <c r="F25" s="429"/>
      <c r="G25" s="274" t="s">
        <v>311</v>
      </c>
      <c r="H25" s="262">
        <v>1</v>
      </c>
      <c r="I25" s="262">
        <v>1</v>
      </c>
      <c r="J25" s="242">
        <v>1</v>
      </c>
      <c r="K25" s="262">
        <v>1</v>
      </c>
      <c r="L25" s="262">
        <v>1</v>
      </c>
      <c r="M25" s="242">
        <v>1</v>
      </c>
      <c r="N25" s="262">
        <v>1</v>
      </c>
      <c r="O25" s="262">
        <v>1</v>
      </c>
      <c r="P25" s="242">
        <v>1</v>
      </c>
      <c r="Q25" s="262">
        <v>1</v>
      </c>
      <c r="R25" s="262">
        <v>1</v>
      </c>
      <c r="S25" s="242">
        <v>1</v>
      </c>
      <c r="T25" s="121">
        <f>SUM(H25:S25)</f>
        <v>12</v>
      </c>
      <c r="U25" s="423">
        <f>+T26/T25</f>
        <v>1</v>
      </c>
      <c r="V25" s="101"/>
    </row>
    <row r="26" spans="2:22" s="140" customFormat="1" ht="32.4" customHeight="1">
      <c r="B26" s="211" t="s">
        <v>45</v>
      </c>
      <c r="C26" s="426" t="s">
        <v>310</v>
      </c>
      <c r="D26" s="426"/>
      <c r="E26" s="426"/>
      <c r="F26" s="426"/>
      <c r="G26" s="274" t="s">
        <v>311</v>
      </c>
      <c r="H26" s="262">
        <v>1</v>
      </c>
      <c r="I26" s="262">
        <v>1</v>
      </c>
      <c r="J26" s="242">
        <v>1</v>
      </c>
      <c r="K26" s="262">
        <v>1</v>
      </c>
      <c r="L26" s="262">
        <v>1</v>
      </c>
      <c r="M26" s="242">
        <v>1</v>
      </c>
      <c r="N26" s="262">
        <v>1</v>
      </c>
      <c r="O26" s="262">
        <v>1</v>
      </c>
      <c r="P26" s="242">
        <v>1</v>
      </c>
      <c r="Q26" s="262">
        <v>1</v>
      </c>
      <c r="R26" s="262">
        <v>1</v>
      </c>
      <c r="S26" s="242">
        <v>1</v>
      </c>
      <c r="T26" s="121">
        <f>SUM(H26:S26)</f>
        <v>12</v>
      </c>
      <c r="U26" s="423"/>
      <c r="V26" s="101"/>
    </row>
    <row r="27" spans="2:22" s="140" customFormat="1" ht="40.950000000000003" customHeight="1">
      <c r="B27" s="266" t="s">
        <v>427</v>
      </c>
      <c r="C27" s="427" t="s">
        <v>142</v>
      </c>
      <c r="D27" s="427"/>
      <c r="E27" s="427"/>
      <c r="F27" s="427"/>
      <c r="G27" s="264" t="s">
        <v>28</v>
      </c>
      <c r="H27" s="264" t="s">
        <v>30</v>
      </c>
      <c r="I27" s="264" t="s">
        <v>31</v>
      </c>
      <c r="J27" s="264" t="s">
        <v>32</v>
      </c>
      <c r="K27" s="264" t="s">
        <v>33</v>
      </c>
      <c r="L27" s="264" t="s">
        <v>34</v>
      </c>
      <c r="M27" s="264" t="s">
        <v>35</v>
      </c>
      <c r="N27" s="264" t="s">
        <v>36</v>
      </c>
      <c r="O27" s="264" t="s">
        <v>37</v>
      </c>
      <c r="P27" s="264" t="s">
        <v>38</v>
      </c>
      <c r="Q27" s="264" t="s">
        <v>39</v>
      </c>
      <c r="R27" s="264" t="s">
        <v>40</v>
      </c>
      <c r="S27" s="264" t="s">
        <v>41</v>
      </c>
      <c r="T27" s="264" t="s">
        <v>42</v>
      </c>
      <c r="U27" s="267" t="s">
        <v>143</v>
      </c>
      <c r="V27" s="101"/>
    </row>
    <row r="28" spans="2:22" s="140" customFormat="1" ht="38.4" customHeight="1">
      <c r="B28" s="211" t="s">
        <v>44</v>
      </c>
      <c r="C28" s="429" t="s">
        <v>312</v>
      </c>
      <c r="D28" s="429"/>
      <c r="E28" s="429"/>
      <c r="F28" s="429"/>
      <c r="G28" s="274" t="s">
        <v>129</v>
      </c>
      <c r="H28" s="262">
        <v>1</v>
      </c>
      <c r="I28" s="262">
        <v>1</v>
      </c>
      <c r="J28" s="242">
        <v>1</v>
      </c>
      <c r="K28" s="262">
        <v>1</v>
      </c>
      <c r="L28" s="262">
        <v>1</v>
      </c>
      <c r="M28" s="242">
        <v>1</v>
      </c>
      <c r="N28" s="262">
        <v>1</v>
      </c>
      <c r="O28" s="262">
        <v>1</v>
      </c>
      <c r="P28" s="242">
        <v>1</v>
      </c>
      <c r="Q28" s="262">
        <v>1</v>
      </c>
      <c r="R28" s="262">
        <v>1</v>
      </c>
      <c r="S28" s="242">
        <v>1</v>
      </c>
      <c r="T28" s="121">
        <f>SUM(H28:S28)</f>
        <v>12</v>
      </c>
      <c r="U28" s="873">
        <f>+T28/T29</f>
        <v>1</v>
      </c>
      <c r="V28" s="101"/>
    </row>
    <row r="29" spans="2:22" s="140" customFormat="1" ht="32.4" customHeight="1">
      <c r="B29" s="211" t="s">
        <v>45</v>
      </c>
      <c r="C29" s="426" t="s">
        <v>284</v>
      </c>
      <c r="D29" s="426"/>
      <c r="E29" s="426"/>
      <c r="F29" s="426"/>
      <c r="G29" s="274" t="s">
        <v>129</v>
      </c>
      <c r="H29" s="262">
        <v>1</v>
      </c>
      <c r="I29" s="262">
        <v>1</v>
      </c>
      <c r="J29" s="242">
        <v>1</v>
      </c>
      <c r="K29" s="262">
        <v>1</v>
      </c>
      <c r="L29" s="262">
        <v>1</v>
      </c>
      <c r="M29" s="242">
        <v>1</v>
      </c>
      <c r="N29" s="262">
        <v>1</v>
      </c>
      <c r="O29" s="262">
        <v>1</v>
      </c>
      <c r="P29" s="242">
        <v>1</v>
      </c>
      <c r="Q29" s="262">
        <v>1</v>
      </c>
      <c r="R29" s="262">
        <v>1</v>
      </c>
      <c r="S29" s="242">
        <v>1</v>
      </c>
      <c r="T29" s="121">
        <f>SUM(H29:S29)</f>
        <v>12</v>
      </c>
      <c r="U29" s="873"/>
      <c r="V29" s="101"/>
    </row>
    <row r="30" spans="2:22" s="140" customFormat="1" ht="40.950000000000003" customHeight="1">
      <c r="B30" s="266" t="s">
        <v>427</v>
      </c>
      <c r="C30" s="427" t="s">
        <v>142</v>
      </c>
      <c r="D30" s="427"/>
      <c r="E30" s="427"/>
      <c r="F30" s="427"/>
      <c r="G30" s="264" t="s">
        <v>28</v>
      </c>
      <c r="H30" s="264" t="s">
        <v>30</v>
      </c>
      <c r="I30" s="264" t="s">
        <v>31</v>
      </c>
      <c r="J30" s="264" t="s">
        <v>32</v>
      </c>
      <c r="K30" s="264" t="s">
        <v>33</v>
      </c>
      <c r="L30" s="264" t="s">
        <v>34</v>
      </c>
      <c r="M30" s="264" t="s">
        <v>35</v>
      </c>
      <c r="N30" s="264" t="s">
        <v>36</v>
      </c>
      <c r="O30" s="264" t="s">
        <v>37</v>
      </c>
      <c r="P30" s="264" t="s">
        <v>38</v>
      </c>
      <c r="Q30" s="264" t="s">
        <v>39</v>
      </c>
      <c r="R30" s="264" t="s">
        <v>40</v>
      </c>
      <c r="S30" s="264" t="s">
        <v>41</v>
      </c>
      <c r="T30" s="264" t="s">
        <v>42</v>
      </c>
      <c r="U30" s="267" t="s">
        <v>143</v>
      </c>
      <c r="V30" s="101"/>
    </row>
    <row r="31" spans="2:22" s="140" customFormat="1" ht="32.4" customHeight="1">
      <c r="B31" s="211" t="s">
        <v>44</v>
      </c>
      <c r="C31" s="426" t="s">
        <v>419</v>
      </c>
      <c r="D31" s="426"/>
      <c r="E31" s="426"/>
      <c r="F31" s="426"/>
      <c r="G31" s="274" t="s">
        <v>245</v>
      </c>
      <c r="H31" s="262">
        <v>1</v>
      </c>
      <c r="I31" s="262">
        <v>1</v>
      </c>
      <c r="J31" s="242">
        <v>1</v>
      </c>
      <c r="K31" s="262">
        <v>1</v>
      </c>
      <c r="L31" s="262">
        <v>1</v>
      </c>
      <c r="M31" s="242">
        <v>1</v>
      </c>
      <c r="N31" s="262">
        <v>1</v>
      </c>
      <c r="O31" s="262">
        <v>1</v>
      </c>
      <c r="P31" s="242">
        <v>1</v>
      </c>
      <c r="Q31" s="262">
        <v>1</v>
      </c>
      <c r="R31" s="262">
        <v>1</v>
      </c>
      <c r="S31" s="242">
        <v>1</v>
      </c>
      <c r="T31" s="121">
        <f>SUM(H31:S31)</f>
        <v>12</v>
      </c>
      <c r="U31" s="423">
        <f>+T32/T31</f>
        <v>1</v>
      </c>
      <c r="V31" s="101"/>
    </row>
    <row r="32" spans="2:22" s="140" customFormat="1" ht="44.4" customHeight="1" thickBot="1">
      <c r="B32" s="162" t="s">
        <v>45</v>
      </c>
      <c r="C32" s="425" t="s">
        <v>244</v>
      </c>
      <c r="D32" s="425"/>
      <c r="E32" s="425"/>
      <c r="F32" s="425"/>
      <c r="G32" s="275" t="s">
        <v>245</v>
      </c>
      <c r="H32" s="212">
        <v>1</v>
      </c>
      <c r="I32" s="212">
        <v>1</v>
      </c>
      <c r="J32" s="213">
        <v>1</v>
      </c>
      <c r="K32" s="212">
        <v>1</v>
      </c>
      <c r="L32" s="212">
        <v>1</v>
      </c>
      <c r="M32" s="213">
        <v>1</v>
      </c>
      <c r="N32" s="212">
        <v>1</v>
      </c>
      <c r="O32" s="212">
        <v>1</v>
      </c>
      <c r="P32" s="213">
        <v>1</v>
      </c>
      <c r="Q32" s="212">
        <v>1</v>
      </c>
      <c r="R32" s="212">
        <v>1</v>
      </c>
      <c r="S32" s="213">
        <v>1</v>
      </c>
      <c r="T32" s="239">
        <f>SUM(H32:S32)</f>
        <v>12</v>
      </c>
      <c r="U32" s="424"/>
      <c r="V32" s="101"/>
    </row>
    <row r="33" spans="2:27" s="58" customFormat="1" ht="33" customHeight="1" thickBot="1">
      <c r="B33" s="683" t="s">
        <v>145</v>
      </c>
      <c r="C33" s="684"/>
      <c r="D33" s="684"/>
      <c r="E33" s="684"/>
      <c r="F33" s="684"/>
      <c r="G33" s="684"/>
      <c r="H33" s="684"/>
      <c r="I33" s="684"/>
      <c r="J33" s="684"/>
      <c r="K33" s="684"/>
      <c r="L33" s="684"/>
      <c r="M33" s="684"/>
      <c r="N33" s="684"/>
      <c r="O33" s="684"/>
      <c r="P33" s="684"/>
      <c r="Q33" s="684"/>
      <c r="R33" s="684"/>
      <c r="S33" s="684"/>
      <c r="T33" s="684"/>
      <c r="U33" s="684"/>
      <c r="V33" s="405"/>
    </row>
    <row r="34" spans="2:27" s="58" customFormat="1" ht="33" customHeight="1" thickBot="1">
      <c r="B34" s="403" t="s">
        <v>424</v>
      </c>
      <c r="C34" s="404"/>
      <c r="D34" s="404"/>
      <c r="E34" s="404"/>
      <c r="F34" s="404"/>
      <c r="G34" s="404"/>
      <c r="H34" s="404"/>
      <c r="I34" s="404"/>
      <c r="J34" s="404"/>
      <c r="K34" s="404"/>
      <c r="L34" s="404"/>
      <c r="M34" s="404"/>
      <c r="N34" s="404"/>
      <c r="O34" s="404"/>
      <c r="P34" s="404"/>
      <c r="Q34" s="404"/>
      <c r="R34" s="404"/>
      <c r="S34" s="404"/>
      <c r="T34" s="404"/>
      <c r="U34" s="404"/>
      <c r="V34" s="405"/>
    </row>
    <row r="35" spans="2:27" s="58" customFormat="1" ht="60.6" customHeight="1" thickBot="1">
      <c r="B35" s="610" t="s">
        <v>144</v>
      </c>
      <c r="C35" s="983" t="s">
        <v>142</v>
      </c>
      <c r="D35" s="984"/>
      <c r="E35" s="985"/>
      <c r="F35" s="170" t="s">
        <v>532</v>
      </c>
      <c r="G35" s="170" t="s">
        <v>266</v>
      </c>
      <c r="H35" s="170" t="s">
        <v>115</v>
      </c>
      <c r="I35" s="241" t="s">
        <v>103</v>
      </c>
      <c r="J35" s="241" t="s">
        <v>104</v>
      </c>
      <c r="K35" s="241" t="s">
        <v>105</v>
      </c>
      <c r="L35" s="241" t="s">
        <v>106</v>
      </c>
      <c r="M35" s="241" t="s">
        <v>107</v>
      </c>
      <c r="N35" s="241" t="s">
        <v>108</v>
      </c>
      <c r="O35" s="241" t="s">
        <v>109</v>
      </c>
      <c r="P35" s="241" t="s">
        <v>110</v>
      </c>
      <c r="Q35" s="241" t="s">
        <v>111</v>
      </c>
      <c r="R35" s="241" t="s">
        <v>112</v>
      </c>
      <c r="S35" s="241" t="s">
        <v>113</v>
      </c>
      <c r="T35" s="241" t="s">
        <v>114</v>
      </c>
      <c r="U35" s="241" t="s">
        <v>42</v>
      </c>
      <c r="V35" s="171" t="s">
        <v>265</v>
      </c>
    </row>
    <row r="36" spans="2:27" s="58" customFormat="1" ht="61.95" customHeight="1">
      <c r="B36" s="611"/>
      <c r="C36" s="758" t="s">
        <v>1003</v>
      </c>
      <c r="D36" s="759"/>
      <c r="E36" s="759"/>
      <c r="F36" s="774">
        <v>360</v>
      </c>
      <c r="G36" s="775" t="s">
        <v>430</v>
      </c>
      <c r="H36" s="771">
        <v>7862</v>
      </c>
      <c r="I36" s="369">
        <v>1</v>
      </c>
      <c r="J36" s="369">
        <v>1</v>
      </c>
      <c r="K36" s="368">
        <v>1</v>
      </c>
      <c r="L36" s="369">
        <v>1</v>
      </c>
      <c r="M36" s="369">
        <v>1</v>
      </c>
      <c r="N36" s="368">
        <v>1</v>
      </c>
      <c r="O36" s="369">
        <v>1</v>
      </c>
      <c r="P36" s="369">
        <v>1</v>
      </c>
      <c r="Q36" s="368">
        <v>1</v>
      </c>
      <c r="R36" s="369">
        <v>1</v>
      </c>
      <c r="S36" s="369">
        <v>1</v>
      </c>
      <c r="T36" s="368">
        <v>1</v>
      </c>
      <c r="U36" s="189">
        <f t="shared" ref="U36:U37" si="0">SUM(I36:T36)</f>
        <v>12</v>
      </c>
      <c r="V36" s="982" t="s">
        <v>988</v>
      </c>
    </row>
    <row r="37" spans="2:27" s="58" customFormat="1" ht="61.95" customHeight="1" thickBot="1">
      <c r="B37" s="612"/>
      <c r="C37" s="725"/>
      <c r="D37" s="428"/>
      <c r="E37" s="428"/>
      <c r="F37" s="399"/>
      <c r="G37" s="728"/>
      <c r="H37" s="428"/>
      <c r="I37" s="156">
        <v>8687.74</v>
      </c>
      <c r="J37" s="156">
        <v>8687.74</v>
      </c>
      <c r="K37" s="156">
        <v>8687.74</v>
      </c>
      <c r="L37" s="156">
        <v>8687.74</v>
      </c>
      <c r="M37" s="156">
        <v>8687.74</v>
      </c>
      <c r="N37" s="156">
        <v>8687.74</v>
      </c>
      <c r="O37" s="156">
        <v>8687.74</v>
      </c>
      <c r="P37" s="156">
        <v>8687.74</v>
      </c>
      <c r="Q37" s="156">
        <v>8687.74</v>
      </c>
      <c r="R37" s="156">
        <v>8687.74</v>
      </c>
      <c r="S37" s="156">
        <v>8687.74</v>
      </c>
      <c r="T37" s="156">
        <v>8687.7900000000009</v>
      </c>
      <c r="U37" s="167">
        <f t="shared" si="0"/>
        <v>104252.93000000002</v>
      </c>
      <c r="V37" s="785"/>
      <c r="W37" s="252">
        <v>104252.93</v>
      </c>
      <c r="X37" s="117">
        <f>W37/U36</f>
        <v>8687.7441666666655</v>
      </c>
      <c r="Y37" s="253">
        <f>U37-W37</f>
        <v>0</v>
      </c>
      <c r="AA37" s="66"/>
    </row>
    <row r="38" spans="2:27" s="58" customFormat="1" ht="36" customHeight="1">
      <c r="B38" s="56"/>
      <c r="C38" s="56"/>
      <c r="D38" s="56"/>
      <c r="E38" s="56"/>
      <c r="F38" s="56"/>
      <c r="G38" s="56"/>
      <c r="H38" s="56"/>
      <c r="I38" s="56"/>
      <c r="J38" s="56"/>
      <c r="K38" s="56"/>
      <c r="L38" s="56"/>
      <c r="M38" s="56"/>
      <c r="N38" s="56"/>
      <c r="O38" s="56"/>
      <c r="P38" s="56"/>
      <c r="Q38" s="56"/>
      <c r="R38" s="609" t="s">
        <v>116</v>
      </c>
      <c r="S38" s="609"/>
      <c r="T38" s="609"/>
      <c r="U38" s="155">
        <f>U37</f>
        <v>104252.93000000002</v>
      </c>
      <c r="V38" s="56"/>
    </row>
    <row r="39" spans="2:27" s="58" customFormat="1" ht="15.6" thickBot="1">
      <c r="B39" s="60"/>
      <c r="C39" s="60"/>
      <c r="D39" s="60"/>
      <c r="E39" s="60"/>
      <c r="F39" s="60"/>
      <c r="G39" s="60"/>
      <c r="H39" s="60"/>
      <c r="I39" s="60"/>
      <c r="J39" s="60"/>
      <c r="K39" s="60"/>
      <c r="L39" s="60"/>
      <c r="M39" s="60"/>
      <c r="N39" s="60"/>
      <c r="O39" s="60"/>
      <c r="P39" s="60"/>
      <c r="Q39" s="60"/>
      <c r="W39" s="59"/>
      <c r="Y39" s="59"/>
    </row>
    <row r="40" spans="2:27" s="58" customFormat="1" ht="33" customHeight="1" thickBot="1">
      <c r="B40" s="403" t="s">
        <v>145</v>
      </c>
      <c r="C40" s="404"/>
      <c r="D40" s="404"/>
      <c r="E40" s="404"/>
      <c r="F40" s="404"/>
      <c r="G40" s="404"/>
      <c r="H40" s="404"/>
      <c r="I40" s="404"/>
      <c r="J40" s="404"/>
      <c r="K40" s="404"/>
      <c r="L40" s="404"/>
      <c r="M40" s="404"/>
      <c r="N40" s="404"/>
      <c r="O40" s="404"/>
      <c r="P40" s="404"/>
      <c r="Q40" s="404"/>
      <c r="R40" s="404"/>
      <c r="S40" s="404"/>
      <c r="T40" s="404"/>
      <c r="U40" s="404"/>
      <c r="V40" s="405"/>
    </row>
    <row r="41" spans="2:27" s="58" customFormat="1" ht="33" customHeight="1" thickBot="1">
      <c r="B41" s="403" t="s">
        <v>998</v>
      </c>
      <c r="C41" s="404"/>
      <c r="D41" s="404"/>
      <c r="E41" s="404"/>
      <c r="F41" s="404"/>
      <c r="G41" s="404"/>
      <c r="H41" s="404"/>
      <c r="I41" s="404"/>
      <c r="J41" s="404"/>
      <c r="K41" s="404"/>
      <c r="L41" s="404"/>
      <c r="M41" s="404"/>
      <c r="N41" s="404"/>
      <c r="O41" s="404"/>
      <c r="P41" s="404"/>
      <c r="Q41" s="404"/>
      <c r="R41" s="404"/>
      <c r="S41" s="404"/>
      <c r="T41" s="404"/>
      <c r="U41" s="404"/>
      <c r="V41" s="405"/>
    </row>
    <row r="42" spans="2:27" s="58" customFormat="1" ht="60.6" customHeight="1" thickBot="1">
      <c r="B42" s="610" t="s">
        <v>144</v>
      </c>
      <c r="C42" s="983" t="s">
        <v>142</v>
      </c>
      <c r="D42" s="984"/>
      <c r="E42" s="985"/>
      <c r="F42" s="170" t="s">
        <v>425</v>
      </c>
      <c r="G42" s="170" t="s">
        <v>266</v>
      </c>
      <c r="H42" s="170" t="s">
        <v>115</v>
      </c>
      <c r="I42" s="241" t="s">
        <v>103</v>
      </c>
      <c r="J42" s="241" t="s">
        <v>104</v>
      </c>
      <c r="K42" s="241" t="s">
        <v>105</v>
      </c>
      <c r="L42" s="241" t="s">
        <v>106</v>
      </c>
      <c r="M42" s="241" t="s">
        <v>107</v>
      </c>
      <c r="N42" s="241" t="s">
        <v>108</v>
      </c>
      <c r="O42" s="241" t="s">
        <v>109</v>
      </c>
      <c r="P42" s="241" t="s">
        <v>110</v>
      </c>
      <c r="Q42" s="241" t="s">
        <v>111</v>
      </c>
      <c r="R42" s="241" t="s">
        <v>112</v>
      </c>
      <c r="S42" s="241" t="s">
        <v>113</v>
      </c>
      <c r="T42" s="241" t="s">
        <v>114</v>
      </c>
      <c r="U42" s="241" t="s">
        <v>42</v>
      </c>
      <c r="V42" s="171" t="s">
        <v>265</v>
      </c>
    </row>
    <row r="43" spans="2:27" s="58" customFormat="1" ht="61.95" customHeight="1">
      <c r="B43" s="611"/>
      <c r="C43" s="758" t="s">
        <v>1003</v>
      </c>
      <c r="D43" s="759"/>
      <c r="E43" s="759"/>
      <c r="F43" s="774">
        <v>360</v>
      </c>
      <c r="G43" s="775" t="s">
        <v>430</v>
      </c>
      <c r="H43" s="771">
        <v>7862</v>
      </c>
      <c r="I43" s="369">
        <v>1</v>
      </c>
      <c r="J43" s="369">
        <v>1</v>
      </c>
      <c r="K43" s="368">
        <v>1</v>
      </c>
      <c r="L43" s="369">
        <v>1</v>
      </c>
      <c r="M43" s="369">
        <v>1</v>
      </c>
      <c r="N43" s="368">
        <v>1</v>
      </c>
      <c r="O43" s="369">
        <v>1</v>
      </c>
      <c r="P43" s="369">
        <v>1</v>
      </c>
      <c r="Q43" s="368">
        <v>1</v>
      </c>
      <c r="R43" s="369">
        <v>1</v>
      </c>
      <c r="S43" s="369">
        <v>1</v>
      </c>
      <c r="T43" s="368">
        <v>1</v>
      </c>
      <c r="U43" s="189">
        <f t="shared" ref="U43:U44" si="1">SUM(I43:T43)</f>
        <v>12</v>
      </c>
      <c r="V43" s="982" t="s">
        <v>988</v>
      </c>
    </row>
    <row r="44" spans="2:27" s="58" customFormat="1" ht="61.95" customHeight="1" thickBot="1">
      <c r="B44" s="612"/>
      <c r="C44" s="725"/>
      <c r="D44" s="428"/>
      <c r="E44" s="428"/>
      <c r="F44" s="399"/>
      <c r="G44" s="728"/>
      <c r="H44" s="428"/>
      <c r="I44" s="156">
        <v>9467.41</v>
      </c>
      <c r="J44" s="156">
        <v>9467.41</v>
      </c>
      <c r="K44" s="156">
        <v>9467.41</v>
      </c>
      <c r="L44" s="156">
        <v>9467.41</v>
      </c>
      <c r="M44" s="156">
        <v>9467.41</v>
      </c>
      <c r="N44" s="156">
        <v>9467.41</v>
      </c>
      <c r="O44" s="156">
        <v>9467.41</v>
      </c>
      <c r="P44" s="156">
        <v>9467.41</v>
      </c>
      <c r="Q44" s="156">
        <v>9467.41</v>
      </c>
      <c r="R44" s="156">
        <v>9467.41</v>
      </c>
      <c r="S44" s="156">
        <v>9467.41</v>
      </c>
      <c r="T44" s="156">
        <v>9467.42</v>
      </c>
      <c r="U44" s="167">
        <f t="shared" si="1"/>
        <v>113608.93000000002</v>
      </c>
      <c r="V44" s="785"/>
      <c r="W44" s="252">
        <v>104252.93</v>
      </c>
      <c r="X44" s="117">
        <f>W44/U43</f>
        <v>8687.7441666666655</v>
      </c>
      <c r="Y44" s="253">
        <f>U44-W44</f>
        <v>9356.0000000000291</v>
      </c>
      <c r="AA44" s="66"/>
    </row>
    <row r="45" spans="2:27" s="58" customFormat="1" ht="36" customHeight="1">
      <c r="B45" s="56"/>
      <c r="C45" s="56"/>
      <c r="D45" s="56"/>
      <c r="E45" s="56"/>
      <c r="F45" s="56"/>
      <c r="G45" s="56"/>
      <c r="H45" s="56"/>
      <c r="I45" s="56"/>
      <c r="J45" s="56"/>
      <c r="K45" s="56"/>
      <c r="L45" s="56"/>
      <c r="M45" s="56"/>
      <c r="N45" s="56"/>
      <c r="O45" s="56"/>
      <c r="P45" s="56"/>
      <c r="Q45" s="56"/>
      <c r="R45" s="609" t="s">
        <v>116</v>
      </c>
      <c r="S45" s="609"/>
      <c r="T45" s="609"/>
      <c r="U45" s="155">
        <f>U44</f>
        <v>113608.93000000002</v>
      </c>
      <c r="V45" s="56"/>
    </row>
    <row r="46" spans="2:27" ht="13.5" customHeight="1"/>
    <row r="47" spans="2:27" ht="10.5" customHeight="1"/>
    <row r="50" ht="11.25" customHeight="1"/>
    <row r="52" ht="9.75" customHeight="1"/>
    <row r="54" ht="16.5" customHeight="1"/>
  </sheetData>
  <mergeCells count="99">
    <mergeCell ref="U31:U32"/>
    <mergeCell ref="B35:B37"/>
    <mergeCell ref="C36:E37"/>
    <mergeCell ref="F36:F37"/>
    <mergeCell ref="H36:H37"/>
    <mergeCell ref="B34:V34"/>
    <mergeCell ref="V36:V37"/>
    <mergeCell ref="R45:T45"/>
    <mergeCell ref="B40:V40"/>
    <mergeCell ref="B41:V41"/>
    <mergeCell ref="B42:B44"/>
    <mergeCell ref="C42:E42"/>
    <mergeCell ref="C43:E44"/>
    <mergeCell ref="F43:F44"/>
    <mergeCell ref="G43:G44"/>
    <mergeCell ref="H43:H44"/>
    <mergeCell ref="V43:V44"/>
    <mergeCell ref="U28:U29"/>
    <mergeCell ref="U25:U26"/>
    <mergeCell ref="C25:F25"/>
    <mergeCell ref="C26:F26"/>
    <mergeCell ref="C27:F27"/>
    <mergeCell ref="C28:F28"/>
    <mergeCell ref="C29:F29"/>
    <mergeCell ref="U22:U23"/>
    <mergeCell ref="C19:D19"/>
    <mergeCell ref="E19:F19"/>
    <mergeCell ref="R20:T20"/>
    <mergeCell ref="C20:D20"/>
    <mergeCell ref="E20:F20"/>
    <mergeCell ref="G20:H20"/>
    <mergeCell ref="I20:K20"/>
    <mergeCell ref="L20:N20"/>
    <mergeCell ref="O20:Q20"/>
    <mergeCell ref="R19:T19"/>
    <mergeCell ref="C30:F30"/>
    <mergeCell ref="C31:F31"/>
    <mergeCell ref="L16:N16"/>
    <mergeCell ref="R38:T38"/>
    <mergeCell ref="G36:G37"/>
    <mergeCell ref="G19:H19"/>
    <mergeCell ref="I19:K19"/>
    <mergeCell ref="L19:N19"/>
    <mergeCell ref="O19:Q19"/>
    <mergeCell ref="C35:E35"/>
    <mergeCell ref="C22:F22"/>
    <mergeCell ref="C23:F23"/>
    <mergeCell ref="C21:F21"/>
    <mergeCell ref="C24:F24"/>
    <mergeCell ref="C32:F32"/>
    <mergeCell ref="B33:V33"/>
    <mergeCell ref="O16:Q16"/>
    <mergeCell ref="R16:T16"/>
    <mergeCell ref="C16:D16"/>
    <mergeCell ref="E16:F16"/>
    <mergeCell ref="G16:H16"/>
    <mergeCell ref="O18:Q18"/>
    <mergeCell ref="R18:T18"/>
    <mergeCell ref="E17:F17"/>
    <mergeCell ref="G17:H17"/>
    <mergeCell ref="I17:K17"/>
    <mergeCell ref="L17:N17"/>
    <mergeCell ref="O17:Q17"/>
    <mergeCell ref="R17:T17"/>
    <mergeCell ref="C18:D18"/>
    <mergeCell ref="E18:F18"/>
    <mergeCell ref="G18:H18"/>
    <mergeCell ref="I18:K18"/>
    <mergeCell ref="L18:N18"/>
    <mergeCell ref="C1:T1"/>
    <mergeCell ref="D3:S3"/>
    <mergeCell ref="B5:D5"/>
    <mergeCell ref="B6:D6"/>
    <mergeCell ref="B7:D7"/>
    <mergeCell ref="Q5:U5"/>
    <mergeCell ref="E5:O5"/>
    <mergeCell ref="E6:G6"/>
    <mergeCell ref="C2:T2"/>
    <mergeCell ref="H6:U6"/>
    <mergeCell ref="E7:G7"/>
    <mergeCell ref="H7:K7"/>
    <mergeCell ref="L7:O7"/>
    <mergeCell ref="P7:U7"/>
    <mergeCell ref="B10:U10"/>
    <mergeCell ref="C17:D17"/>
    <mergeCell ref="B8:U8"/>
    <mergeCell ref="B9:C9"/>
    <mergeCell ref="D9:E9"/>
    <mergeCell ref="F9:G9"/>
    <mergeCell ref="H9:M9"/>
    <mergeCell ref="N9:P9"/>
    <mergeCell ref="Q9:U9"/>
    <mergeCell ref="B15:U15"/>
    <mergeCell ref="I16:K16"/>
    <mergeCell ref="B11:U11"/>
    <mergeCell ref="B12:U12"/>
    <mergeCell ref="B13:U13"/>
    <mergeCell ref="B14:D14"/>
    <mergeCell ref="E14:U14"/>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0" min="1" max="21" man="1"/>
    <brk id="32" min="1" max="21" man="1"/>
  </rowBreaks>
  <drawing r:id="rId2"/>
  <legacyDrawingHF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59999389629810485"/>
  </sheetPr>
  <dimension ref="A1:AA52"/>
  <sheetViews>
    <sheetView view="pageBreakPreview" topLeftCell="I10" zoomScale="80" zoomScaleNormal="100" zoomScaleSheetLayoutView="80" workbookViewId="0">
      <selection activeCell="M36" sqref="M36"/>
    </sheetView>
  </sheetViews>
  <sheetFormatPr baseColWidth="10" defaultColWidth="11.44140625" defaultRowHeight="13.8"/>
  <cols>
    <col min="1" max="1" width="1.88671875" style="50" hidden="1" customWidth="1"/>
    <col min="2" max="2" width="20.88671875" style="50" customWidth="1"/>
    <col min="3" max="3" width="26.6640625" style="50" customWidth="1"/>
    <col min="4" max="4" width="35.6640625" style="50" customWidth="1"/>
    <col min="5" max="5" width="19.6640625" style="50" customWidth="1"/>
    <col min="6" max="6" width="21.33203125" style="50" customWidth="1"/>
    <col min="7" max="7" width="23.6640625" style="50" customWidth="1"/>
    <col min="8" max="8" width="20.44140625" style="50" customWidth="1"/>
    <col min="9" max="20" width="15.6640625" style="50" customWidth="1"/>
    <col min="21" max="21" width="24.6640625" style="50" customWidth="1"/>
    <col min="22" max="22" width="15.5546875" style="50" customWidth="1"/>
    <col min="23" max="23" width="16.33203125" style="50" customWidth="1"/>
    <col min="24" max="24" width="14.6640625" style="50" customWidth="1"/>
    <col min="25" max="25" width="16" style="50" bestFit="1" customWidth="1"/>
    <col min="26" max="26" width="9.6640625" style="50" customWidth="1"/>
    <col min="27" max="27" width="11.5546875" style="50" bestFit="1" customWidth="1"/>
    <col min="28" max="16384" width="11.44140625" style="50"/>
  </cols>
  <sheetData>
    <row r="1" spans="2:25" ht="43.2" customHeight="1">
      <c r="B1" s="108"/>
      <c r="C1" s="445" t="s">
        <v>1002</v>
      </c>
      <c r="D1" s="445"/>
      <c r="E1" s="445"/>
      <c r="F1" s="445"/>
      <c r="G1" s="445"/>
      <c r="H1" s="445"/>
      <c r="I1" s="445"/>
      <c r="J1" s="445"/>
      <c r="K1" s="445"/>
      <c r="L1" s="445"/>
      <c r="M1" s="445"/>
      <c r="N1" s="445"/>
      <c r="O1" s="445"/>
      <c r="P1" s="445"/>
      <c r="Q1" s="445"/>
      <c r="R1" s="445"/>
      <c r="S1" s="445"/>
      <c r="T1" s="445"/>
      <c r="U1" s="108"/>
    </row>
    <row r="2" spans="2:25" ht="43.2" customHeight="1" thickBot="1">
      <c r="B2" s="108"/>
      <c r="C2" s="468" t="s">
        <v>1164</v>
      </c>
      <c r="D2" s="468"/>
      <c r="E2" s="468"/>
      <c r="F2" s="468"/>
      <c r="G2" s="468"/>
      <c r="H2" s="468"/>
      <c r="I2" s="468"/>
      <c r="J2" s="468"/>
      <c r="K2" s="468"/>
      <c r="L2" s="468"/>
      <c r="M2" s="468"/>
      <c r="N2" s="468"/>
      <c r="O2" s="468"/>
      <c r="P2" s="468"/>
      <c r="Q2" s="468"/>
      <c r="R2" s="468"/>
      <c r="S2" s="468"/>
      <c r="T2" s="468"/>
      <c r="U2" s="108"/>
    </row>
    <row r="3" spans="2:25" ht="37.200000000000003" customHeight="1" thickBot="1">
      <c r="B3" s="53"/>
      <c r="C3" s="106"/>
      <c r="D3" s="459" t="s">
        <v>133</v>
      </c>
      <c r="E3" s="460"/>
      <c r="F3" s="460"/>
      <c r="G3" s="460"/>
      <c r="H3" s="460"/>
      <c r="I3" s="460"/>
      <c r="J3" s="460"/>
      <c r="K3" s="460"/>
      <c r="L3" s="460"/>
      <c r="M3" s="460"/>
      <c r="N3" s="460"/>
      <c r="O3" s="460"/>
      <c r="P3" s="460"/>
      <c r="Q3" s="460"/>
      <c r="R3" s="460"/>
      <c r="S3" s="461"/>
      <c r="T3" s="106"/>
      <c r="U3" s="53"/>
    </row>
    <row r="4" spans="2:25" ht="27.75" customHeight="1" thickBot="1">
      <c r="B4" s="53"/>
      <c r="C4" s="106"/>
      <c r="D4" s="134"/>
      <c r="E4" s="134"/>
      <c r="F4" s="134"/>
      <c r="G4" s="134"/>
      <c r="H4" s="134"/>
      <c r="I4" s="134"/>
      <c r="J4" s="134"/>
      <c r="K4" s="134"/>
      <c r="L4" s="134"/>
      <c r="M4" s="134"/>
      <c r="N4" s="134"/>
      <c r="O4" s="134"/>
      <c r="P4" s="134"/>
      <c r="Q4" s="134"/>
      <c r="R4" s="134"/>
      <c r="S4" s="134"/>
      <c r="T4" s="106"/>
      <c r="U4" s="53"/>
    </row>
    <row r="5" spans="2:25" s="85" customFormat="1" ht="24.6" customHeight="1">
      <c r="B5" s="643" t="s">
        <v>134</v>
      </c>
      <c r="C5" s="644"/>
      <c r="D5" s="644"/>
      <c r="E5" s="793" t="s">
        <v>958</v>
      </c>
      <c r="F5" s="794"/>
      <c r="G5" s="794"/>
      <c r="H5" s="794"/>
      <c r="I5" s="794"/>
      <c r="J5" s="794"/>
      <c r="K5" s="794"/>
      <c r="L5" s="794"/>
      <c r="M5" s="794"/>
      <c r="N5" s="794"/>
      <c r="O5" s="794"/>
      <c r="P5" s="186"/>
      <c r="Q5" s="1032" t="s">
        <v>1001</v>
      </c>
      <c r="R5" s="647"/>
      <c r="S5" s="647"/>
      <c r="T5" s="647"/>
      <c r="U5" s="648"/>
    </row>
    <row r="6" spans="2:25" s="85" customFormat="1" ht="36" customHeight="1">
      <c r="B6" s="645" t="s">
        <v>135</v>
      </c>
      <c r="C6" s="646"/>
      <c r="D6" s="646"/>
      <c r="E6" s="652" t="s">
        <v>705</v>
      </c>
      <c r="F6" s="653"/>
      <c r="G6" s="653"/>
      <c r="H6" s="653"/>
      <c r="I6" s="653"/>
      <c r="J6" s="654"/>
      <c r="K6" s="232"/>
      <c r="L6" s="650" t="s">
        <v>313</v>
      </c>
      <c r="M6" s="650"/>
      <c r="N6" s="650"/>
      <c r="O6" s="650"/>
      <c r="P6" s="650"/>
      <c r="Q6" s="650"/>
      <c r="R6" s="650"/>
      <c r="S6" s="650"/>
      <c r="T6" s="650"/>
      <c r="U6" s="651"/>
    </row>
    <row r="7" spans="2:25" s="56" customFormat="1" ht="25.95" customHeight="1" thickBot="1">
      <c r="B7" s="483" t="s">
        <v>962</v>
      </c>
      <c r="C7" s="484"/>
      <c r="D7" s="484"/>
      <c r="E7" s="1022">
        <f>U38</f>
        <v>370386.48</v>
      </c>
      <c r="F7" s="1023"/>
      <c r="G7" s="1024"/>
      <c r="H7" s="488" t="s">
        <v>991</v>
      </c>
      <c r="I7" s="488"/>
      <c r="J7" s="488"/>
      <c r="K7" s="488"/>
      <c r="L7" s="1022">
        <v>378386.48</v>
      </c>
      <c r="M7" s="1023"/>
      <c r="N7" s="1023"/>
      <c r="O7" s="1023"/>
      <c r="P7" s="486"/>
      <c r="Q7" s="486"/>
      <c r="R7" s="486"/>
      <c r="S7" s="486"/>
      <c r="T7" s="486"/>
      <c r="U7" s="487"/>
      <c r="W7" s="85"/>
      <c r="X7" s="122"/>
      <c r="Y7" s="85"/>
    </row>
    <row r="8" spans="2:25" s="61" customFormat="1" ht="25.95" customHeight="1" thickBot="1">
      <c r="B8" s="655" t="s">
        <v>137</v>
      </c>
      <c r="C8" s="656"/>
      <c r="D8" s="656"/>
      <c r="E8" s="656"/>
      <c r="F8" s="656"/>
      <c r="G8" s="656"/>
      <c r="H8" s="656"/>
      <c r="I8" s="656"/>
      <c r="J8" s="656"/>
      <c r="K8" s="656"/>
      <c r="L8" s="656"/>
      <c r="M8" s="656"/>
      <c r="N8" s="656"/>
      <c r="O8" s="656"/>
      <c r="P8" s="656"/>
      <c r="Q8" s="656"/>
      <c r="R8" s="656"/>
      <c r="S8" s="656"/>
      <c r="T8" s="656"/>
      <c r="U8" s="657"/>
      <c r="V8" s="85"/>
    </row>
    <row r="9" spans="2:25" s="58" customFormat="1" ht="30" customHeight="1" thickBot="1">
      <c r="B9" s="674" t="s">
        <v>138</v>
      </c>
      <c r="C9" s="894"/>
      <c r="D9" s="895" t="s">
        <v>131</v>
      </c>
      <c r="E9" s="677"/>
      <c r="F9" s="674" t="s">
        <v>139</v>
      </c>
      <c r="G9" s="894"/>
      <c r="H9" s="895" t="s">
        <v>529</v>
      </c>
      <c r="I9" s="676"/>
      <c r="J9" s="676"/>
      <c r="K9" s="676"/>
      <c r="L9" s="676"/>
      <c r="M9" s="677"/>
      <c r="N9" s="674" t="s">
        <v>140</v>
      </c>
      <c r="O9" s="675"/>
      <c r="P9" s="894"/>
      <c r="Q9" s="895" t="s">
        <v>611</v>
      </c>
      <c r="R9" s="676"/>
      <c r="S9" s="676"/>
      <c r="T9" s="676"/>
      <c r="U9" s="677"/>
      <c r="V9" s="56"/>
    </row>
    <row r="10" spans="2:25" s="58" customFormat="1" ht="25.95"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56"/>
    </row>
    <row r="11" spans="2:25" s="58" customFormat="1" ht="60.6" customHeight="1" thickBot="1">
      <c r="B11" s="662" t="s">
        <v>809</v>
      </c>
      <c r="C11" s="663"/>
      <c r="D11" s="663"/>
      <c r="E11" s="663"/>
      <c r="F11" s="663"/>
      <c r="G11" s="663"/>
      <c r="H11" s="663"/>
      <c r="I11" s="663"/>
      <c r="J11" s="663"/>
      <c r="K11" s="663"/>
      <c r="L11" s="663"/>
      <c r="M11" s="663"/>
      <c r="N11" s="663"/>
      <c r="O11" s="663"/>
      <c r="P11" s="663"/>
      <c r="Q11" s="663"/>
      <c r="R11" s="663"/>
      <c r="S11" s="663"/>
      <c r="T11" s="663"/>
      <c r="U11" s="664"/>
      <c r="V11" s="56"/>
    </row>
    <row r="12" spans="2:25" s="58" customFormat="1" ht="25.95"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row>
    <row r="13" spans="2:25" s="58" customFormat="1" ht="39" customHeight="1" thickBot="1">
      <c r="B13" s="665" t="s">
        <v>936</v>
      </c>
      <c r="C13" s="666"/>
      <c r="D13" s="666"/>
      <c r="E13" s="666"/>
      <c r="F13" s="666"/>
      <c r="G13" s="666"/>
      <c r="H13" s="666"/>
      <c r="I13" s="666"/>
      <c r="J13" s="666"/>
      <c r="K13" s="666"/>
      <c r="L13" s="666"/>
      <c r="M13" s="666"/>
      <c r="N13" s="666"/>
      <c r="O13" s="666"/>
      <c r="P13" s="666"/>
      <c r="Q13" s="666"/>
      <c r="R13" s="666"/>
      <c r="S13" s="666"/>
      <c r="T13" s="666"/>
      <c r="U13" s="667"/>
      <c r="V13" s="56"/>
    </row>
    <row r="14" spans="2:25" s="58" customFormat="1" ht="25.2" customHeight="1" thickBot="1">
      <c r="B14" s="904" t="s">
        <v>901</v>
      </c>
      <c r="C14" s="905"/>
      <c r="D14" s="906"/>
      <c r="E14" s="668" t="s">
        <v>937</v>
      </c>
      <c r="F14" s="669"/>
      <c r="G14" s="669"/>
      <c r="H14" s="669"/>
      <c r="I14" s="669"/>
      <c r="J14" s="669"/>
      <c r="K14" s="669"/>
      <c r="L14" s="669"/>
      <c r="M14" s="669"/>
      <c r="N14" s="669"/>
      <c r="O14" s="669"/>
      <c r="P14" s="669"/>
      <c r="Q14" s="669"/>
      <c r="R14" s="669"/>
      <c r="S14" s="669"/>
      <c r="T14" s="669"/>
      <c r="U14" s="670"/>
      <c r="V14" s="56"/>
    </row>
    <row r="15" spans="2:25" s="58" customFormat="1" ht="28.95" customHeight="1" thickBot="1">
      <c r="B15" s="471" t="s">
        <v>100</v>
      </c>
      <c r="C15" s="472"/>
      <c r="D15" s="472"/>
      <c r="E15" s="472"/>
      <c r="F15" s="472"/>
      <c r="G15" s="472"/>
      <c r="H15" s="472"/>
      <c r="I15" s="472"/>
      <c r="J15" s="472"/>
      <c r="K15" s="472"/>
      <c r="L15" s="472"/>
      <c r="M15" s="472"/>
      <c r="N15" s="472"/>
      <c r="O15" s="472"/>
      <c r="P15" s="472"/>
      <c r="Q15" s="472"/>
      <c r="R15" s="472"/>
      <c r="S15" s="472"/>
      <c r="T15" s="472"/>
      <c r="U15" s="473"/>
      <c r="V15" s="56"/>
    </row>
    <row r="16" spans="2:25" s="58" customFormat="1" ht="38.4"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56"/>
    </row>
    <row r="17" spans="2:22" s="58" customFormat="1" ht="102" customHeight="1">
      <c r="B17" s="160" t="s">
        <v>89</v>
      </c>
      <c r="C17" s="436" t="s">
        <v>612</v>
      </c>
      <c r="D17" s="436"/>
      <c r="E17" s="436" t="s">
        <v>616</v>
      </c>
      <c r="F17" s="436"/>
      <c r="G17" s="436" t="s">
        <v>95</v>
      </c>
      <c r="H17" s="436"/>
      <c r="I17" s="436" t="s">
        <v>620</v>
      </c>
      <c r="J17" s="436"/>
      <c r="K17" s="436"/>
      <c r="L17" s="455" t="s">
        <v>158</v>
      </c>
      <c r="M17" s="464"/>
      <c r="N17" s="456"/>
      <c r="O17" s="436" t="s">
        <v>94</v>
      </c>
      <c r="P17" s="436"/>
      <c r="Q17" s="436"/>
      <c r="R17" s="436" t="s">
        <v>624</v>
      </c>
      <c r="S17" s="436"/>
      <c r="T17" s="436"/>
      <c r="U17" s="168">
        <v>1</v>
      </c>
      <c r="V17" s="56"/>
    </row>
    <row r="18" spans="2:22" s="58" customFormat="1" ht="128.4" customHeight="1">
      <c r="B18" s="160" t="s">
        <v>433</v>
      </c>
      <c r="C18" s="436" t="s">
        <v>613</v>
      </c>
      <c r="D18" s="436"/>
      <c r="E18" s="436" t="s">
        <v>617</v>
      </c>
      <c r="F18" s="436"/>
      <c r="G18" s="436" t="s">
        <v>96</v>
      </c>
      <c r="H18" s="436"/>
      <c r="I18" s="436" t="s">
        <v>621</v>
      </c>
      <c r="J18" s="436"/>
      <c r="K18" s="436"/>
      <c r="L18" s="455" t="s">
        <v>158</v>
      </c>
      <c r="M18" s="464"/>
      <c r="N18" s="456"/>
      <c r="O18" s="455" t="s">
        <v>94</v>
      </c>
      <c r="P18" s="464"/>
      <c r="Q18" s="456"/>
      <c r="R18" s="436" t="s">
        <v>625</v>
      </c>
      <c r="S18" s="436"/>
      <c r="T18" s="436"/>
      <c r="U18" s="168">
        <v>1</v>
      </c>
      <c r="V18" s="56"/>
    </row>
    <row r="19" spans="2:22" s="58" customFormat="1" ht="112.2" customHeight="1">
      <c r="B19" s="160" t="s">
        <v>278</v>
      </c>
      <c r="C19" s="434" t="s">
        <v>614</v>
      </c>
      <c r="D19" s="435"/>
      <c r="E19" s="434" t="s">
        <v>618</v>
      </c>
      <c r="F19" s="435"/>
      <c r="G19" s="434" t="s">
        <v>96</v>
      </c>
      <c r="H19" s="435"/>
      <c r="I19" s="434" t="s">
        <v>622</v>
      </c>
      <c r="J19" s="440"/>
      <c r="K19" s="435"/>
      <c r="L19" s="434" t="s">
        <v>158</v>
      </c>
      <c r="M19" s="440"/>
      <c r="N19" s="435"/>
      <c r="O19" s="434" t="s">
        <v>94</v>
      </c>
      <c r="P19" s="440"/>
      <c r="Q19" s="435"/>
      <c r="R19" s="434" t="s">
        <v>626</v>
      </c>
      <c r="S19" s="440"/>
      <c r="T19" s="435"/>
      <c r="U19" s="168">
        <v>1</v>
      </c>
      <c r="V19" s="56"/>
    </row>
    <row r="20" spans="2:22" s="58" customFormat="1" ht="127.95" customHeight="1" thickBot="1">
      <c r="B20" s="278" t="s">
        <v>144</v>
      </c>
      <c r="C20" s="441" t="s">
        <v>615</v>
      </c>
      <c r="D20" s="443"/>
      <c r="E20" s="441" t="s">
        <v>619</v>
      </c>
      <c r="F20" s="443"/>
      <c r="G20" s="441" t="s">
        <v>97</v>
      </c>
      <c r="H20" s="443"/>
      <c r="I20" s="441" t="s">
        <v>623</v>
      </c>
      <c r="J20" s="442"/>
      <c r="K20" s="443"/>
      <c r="L20" s="441" t="s">
        <v>157</v>
      </c>
      <c r="M20" s="442"/>
      <c r="N20" s="443"/>
      <c r="O20" s="441" t="s">
        <v>94</v>
      </c>
      <c r="P20" s="442"/>
      <c r="Q20" s="443"/>
      <c r="R20" s="441" t="s">
        <v>627</v>
      </c>
      <c r="S20" s="442"/>
      <c r="T20" s="443"/>
      <c r="U20" s="169">
        <v>1</v>
      </c>
      <c r="V20" s="56"/>
    </row>
    <row r="21" spans="2:22" s="140" customFormat="1" ht="38.4" customHeight="1">
      <c r="B21" s="265" t="s">
        <v>427</v>
      </c>
      <c r="C21" s="432" t="s">
        <v>142</v>
      </c>
      <c r="D21" s="432"/>
      <c r="E21" s="432"/>
      <c r="F21" s="432"/>
      <c r="G21" s="194" t="s">
        <v>28</v>
      </c>
      <c r="H21" s="194" t="s">
        <v>30</v>
      </c>
      <c r="I21" s="194" t="s">
        <v>31</v>
      </c>
      <c r="J21" s="194" t="s">
        <v>32</v>
      </c>
      <c r="K21" s="194" t="s">
        <v>33</v>
      </c>
      <c r="L21" s="194" t="s">
        <v>34</v>
      </c>
      <c r="M21" s="194" t="s">
        <v>35</v>
      </c>
      <c r="N21" s="194" t="s">
        <v>36</v>
      </c>
      <c r="O21" s="194" t="s">
        <v>37</v>
      </c>
      <c r="P21" s="194" t="s">
        <v>38</v>
      </c>
      <c r="Q21" s="194" t="s">
        <v>39</v>
      </c>
      <c r="R21" s="194" t="s">
        <v>40</v>
      </c>
      <c r="S21" s="194" t="s">
        <v>41</v>
      </c>
      <c r="T21" s="194" t="s">
        <v>42</v>
      </c>
      <c r="U21" s="196" t="s">
        <v>143</v>
      </c>
      <c r="V21" s="101"/>
    </row>
    <row r="22" spans="2:22" s="140" customFormat="1" ht="32.4" customHeight="1">
      <c r="B22" s="211" t="s">
        <v>44</v>
      </c>
      <c r="C22" s="426" t="s">
        <v>628</v>
      </c>
      <c r="D22" s="426"/>
      <c r="E22" s="426"/>
      <c r="F22" s="426"/>
      <c r="G22" s="274" t="s">
        <v>636</v>
      </c>
      <c r="H22" s="262">
        <v>1</v>
      </c>
      <c r="I22" s="262">
        <v>1</v>
      </c>
      <c r="J22" s="262">
        <v>1</v>
      </c>
      <c r="K22" s="262">
        <v>1</v>
      </c>
      <c r="L22" s="262">
        <v>1</v>
      </c>
      <c r="M22" s="262">
        <v>1</v>
      </c>
      <c r="N22" s="262">
        <v>1</v>
      </c>
      <c r="O22" s="262">
        <v>1</v>
      </c>
      <c r="P22" s="262">
        <v>1</v>
      </c>
      <c r="Q22" s="262">
        <v>1</v>
      </c>
      <c r="R22" s="262">
        <v>1</v>
      </c>
      <c r="S22" s="262">
        <v>1</v>
      </c>
      <c r="T22" s="121">
        <f>SUM(H22:S22)</f>
        <v>12</v>
      </c>
      <c r="U22" s="423">
        <f>+T23/T22</f>
        <v>1</v>
      </c>
      <c r="V22" s="101"/>
    </row>
    <row r="23" spans="2:22" s="140" customFormat="1" ht="32.4" customHeight="1">
      <c r="B23" s="211" t="s">
        <v>45</v>
      </c>
      <c r="C23" s="426" t="s">
        <v>629</v>
      </c>
      <c r="D23" s="426"/>
      <c r="E23" s="426"/>
      <c r="F23" s="426"/>
      <c r="G23" s="274" t="s">
        <v>268</v>
      </c>
      <c r="H23" s="262">
        <v>1</v>
      </c>
      <c r="I23" s="262">
        <v>1</v>
      </c>
      <c r="J23" s="262">
        <v>1</v>
      </c>
      <c r="K23" s="262">
        <v>1</v>
      </c>
      <c r="L23" s="262">
        <v>1</v>
      </c>
      <c r="M23" s="262">
        <v>1</v>
      </c>
      <c r="N23" s="262">
        <v>1</v>
      </c>
      <c r="O23" s="262">
        <v>1</v>
      </c>
      <c r="P23" s="262">
        <v>1</v>
      </c>
      <c r="Q23" s="262">
        <v>1</v>
      </c>
      <c r="R23" s="262">
        <v>1</v>
      </c>
      <c r="S23" s="262">
        <v>1</v>
      </c>
      <c r="T23" s="121">
        <f>SUM(H23:S23)</f>
        <v>12</v>
      </c>
      <c r="U23" s="423"/>
      <c r="V23" s="101"/>
    </row>
    <row r="24" spans="2:22" s="140" customFormat="1" ht="38.4" customHeight="1">
      <c r="B24" s="266" t="s">
        <v>427</v>
      </c>
      <c r="C24" s="427" t="s">
        <v>142</v>
      </c>
      <c r="D24" s="427"/>
      <c r="E24" s="427"/>
      <c r="F24" s="427"/>
      <c r="G24" s="264" t="s">
        <v>28</v>
      </c>
      <c r="H24" s="264" t="s">
        <v>30</v>
      </c>
      <c r="I24" s="264" t="s">
        <v>31</v>
      </c>
      <c r="J24" s="264" t="s">
        <v>32</v>
      </c>
      <c r="K24" s="264" t="s">
        <v>33</v>
      </c>
      <c r="L24" s="264" t="s">
        <v>34</v>
      </c>
      <c r="M24" s="264" t="s">
        <v>35</v>
      </c>
      <c r="N24" s="264" t="s">
        <v>36</v>
      </c>
      <c r="O24" s="264" t="s">
        <v>37</v>
      </c>
      <c r="P24" s="264" t="s">
        <v>38</v>
      </c>
      <c r="Q24" s="264" t="s">
        <v>39</v>
      </c>
      <c r="R24" s="264" t="s">
        <v>40</v>
      </c>
      <c r="S24" s="264" t="s">
        <v>41</v>
      </c>
      <c r="T24" s="264" t="s">
        <v>42</v>
      </c>
      <c r="U24" s="267" t="s">
        <v>143</v>
      </c>
      <c r="V24" s="101"/>
    </row>
    <row r="25" spans="2:22" s="140" customFormat="1" ht="30.6" customHeight="1">
      <c r="B25" s="211" t="s">
        <v>44</v>
      </c>
      <c r="C25" s="429" t="s">
        <v>630</v>
      </c>
      <c r="D25" s="429"/>
      <c r="E25" s="429"/>
      <c r="F25" s="429"/>
      <c r="G25" s="274" t="s">
        <v>268</v>
      </c>
      <c r="H25" s="262">
        <v>1</v>
      </c>
      <c r="I25" s="262">
        <v>1</v>
      </c>
      <c r="J25" s="262">
        <v>1</v>
      </c>
      <c r="K25" s="262">
        <v>1</v>
      </c>
      <c r="L25" s="262">
        <v>1</v>
      </c>
      <c r="M25" s="262">
        <v>1</v>
      </c>
      <c r="N25" s="262">
        <v>1</v>
      </c>
      <c r="O25" s="262">
        <v>1</v>
      </c>
      <c r="P25" s="262">
        <v>1</v>
      </c>
      <c r="Q25" s="262">
        <v>1</v>
      </c>
      <c r="R25" s="262">
        <v>1</v>
      </c>
      <c r="S25" s="262">
        <v>1</v>
      </c>
      <c r="T25" s="121">
        <f>SUM(H25:S25)</f>
        <v>12</v>
      </c>
      <c r="U25" s="423">
        <f>+T26/T25</f>
        <v>1</v>
      </c>
      <c r="V25" s="101"/>
    </row>
    <row r="26" spans="2:22" s="140" customFormat="1" ht="30.6" customHeight="1">
      <c r="B26" s="211" t="s">
        <v>45</v>
      </c>
      <c r="C26" s="429" t="s">
        <v>631</v>
      </c>
      <c r="D26" s="429"/>
      <c r="E26" s="429"/>
      <c r="F26" s="429"/>
      <c r="G26" s="274" t="s">
        <v>268</v>
      </c>
      <c r="H26" s="262">
        <v>1</v>
      </c>
      <c r="I26" s="262">
        <v>1</v>
      </c>
      <c r="J26" s="262">
        <v>1</v>
      </c>
      <c r="K26" s="262">
        <v>1</v>
      </c>
      <c r="L26" s="262">
        <v>1</v>
      </c>
      <c r="M26" s="262">
        <v>1</v>
      </c>
      <c r="N26" s="262">
        <v>1</v>
      </c>
      <c r="O26" s="262">
        <v>1</v>
      </c>
      <c r="P26" s="262">
        <v>1</v>
      </c>
      <c r="Q26" s="262">
        <v>1</v>
      </c>
      <c r="R26" s="262">
        <v>1</v>
      </c>
      <c r="S26" s="262">
        <v>1</v>
      </c>
      <c r="T26" s="121">
        <f>SUM(H26:S26)</f>
        <v>12</v>
      </c>
      <c r="U26" s="423"/>
      <c r="V26" s="101"/>
    </row>
    <row r="27" spans="2:22" s="140" customFormat="1" ht="38.4" customHeight="1">
      <c r="B27" s="266" t="s">
        <v>427</v>
      </c>
      <c r="C27" s="427" t="s">
        <v>142</v>
      </c>
      <c r="D27" s="427"/>
      <c r="E27" s="427"/>
      <c r="F27" s="427"/>
      <c r="G27" s="264" t="s">
        <v>28</v>
      </c>
      <c r="H27" s="264" t="s">
        <v>30</v>
      </c>
      <c r="I27" s="264" t="s">
        <v>31</v>
      </c>
      <c r="J27" s="264" t="s">
        <v>32</v>
      </c>
      <c r="K27" s="264" t="s">
        <v>33</v>
      </c>
      <c r="L27" s="264" t="s">
        <v>34</v>
      </c>
      <c r="M27" s="264" t="s">
        <v>35</v>
      </c>
      <c r="N27" s="264" t="s">
        <v>36</v>
      </c>
      <c r="O27" s="264" t="s">
        <v>37</v>
      </c>
      <c r="P27" s="264" t="s">
        <v>38</v>
      </c>
      <c r="Q27" s="264" t="s">
        <v>39</v>
      </c>
      <c r="R27" s="264" t="s">
        <v>40</v>
      </c>
      <c r="S27" s="264" t="s">
        <v>41</v>
      </c>
      <c r="T27" s="264" t="s">
        <v>42</v>
      </c>
      <c r="U27" s="267" t="s">
        <v>143</v>
      </c>
      <c r="V27" s="101"/>
    </row>
    <row r="28" spans="2:22" s="140" customFormat="1" ht="31.95" customHeight="1">
      <c r="B28" s="211" t="s">
        <v>44</v>
      </c>
      <c r="C28" s="429" t="s">
        <v>632</v>
      </c>
      <c r="D28" s="429"/>
      <c r="E28" s="429"/>
      <c r="F28" s="429"/>
      <c r="G28" s="274" t="s">
        <v>637</v>
      </c>
      <c r="H28" s="262">
        <v>1</v>
      </c>
      <c r="I28" s="262">
        <v>1</v>
      </c>
      <c r="J28" s="262">
        <v>1</v>
      </c>
      <c r="K28" s="262">
        <v>1</v>
      </c>
      <c r="L28" s="262">
        <v>1</v>
      </c>
      <c r="M28" s="262">
        <v>1</v>
      </c>
      <c r="N28" s="262">
        <v>1</v>
      </c>
      <c r="O28" s="262">
        <v>1</v>
      </c>
      <c r="P28" s="262">
        <v>1</v>
      </c>
      <c r="Q28" s="262">
        <v>1</v>
      </c>
      <c r="R28" s="262">
        <v>1</v>
      </c>
      <c r="S28" s="262">
        <v>1</v>
      </c>
      <c r="T28" s="121">
        <f>SUM(H28:S28)</f>
        <v>12</v>
      </c>
      <c r="U28" s="873">
        <f>+T28/T29</f>
        <v>1</v>
      </c>
      <c r="V28" s="101"/>
    </row>
    <row r="29" spans="2:22" s="140" customFormat="1" ht="31.95" customHeight="1">
      <c r="B29" s="211" t="s">
        <v>45</v>
      </c>
      <c r="C29" s="429" t="s">
        <v>633</v>
      </c>
      <c r="D29" s="429"/>
      <c r="E29" s="429"/>
      <c r="F29" s="429"/>
      <c r="G29" s="274" t="s">
        <v>224</v>
      </c>
      <c r="H29" s="262">
        <v>1</v>
      </c>
      <c r="I29" s="262">
        <v>1</v>
      </c>
      <c r="J29" s="262">
        <v>1</v>
      </c>
      <c r="K29" s="262">
        <v>1</v>
      </c>
      <c r="L29" s="262">
        <v>1</v>
      </c>
      <c r="M29" s="262">
        <v>1</v>
      </c>
      <c r="N29" s="262">
        <v>1</v>
      </c>
      <c r="O29" s="262">
        <v>1</v>
      </c>
      <c r="P29" s="262">
        <v>1</v>
      </c>
      <c r="Q29" s="262">
        <v>1</v>
      </c>
      <c r="R29" s="262">
        <v>1</v>
      </c>
      <c r="S29" s="262">
        <v>1</v>
      </c>
      <c r="T29" s="121">
        <f>SUM(H29:S29)</f>
        <v>12</v>
      </c>
      <c r="U29" s="873"/>
      <c r="V29" s="101"/>
    </row>
    <row r="30" spans="2:22" s="140" customFormat="1" ht="38.4" customHeight="1">
      <c r="B30" s="266" t="s">
        <v>427</v>
      </c>
      <c r="C30" s="427" t="s">
        <v>142</v>
      </c>
      <c r="D30" s="427"/>
      <c r="E30" s="427"/>
      <c r="F30" s="427"/>
      <c r="G30" s="264" t="s">
        <v>28</v>
      </c>
      <c r="H30" s="264" t="s">
        <v>30</v>
      </c>
      <c r="I30" s="264" t="s">
        <v>31</v>
      </c>
      <c r="J30" s="264" t="s">
        <v>32</v>
      </c>
      <c r="K30" s="264" t="s">
        <v>33</v>
      </c>
      <c r="L30" s="264" t="s">
        <v>34</v>
      </c>
      <c r="M30" s="264" t="s">
        <v>35</v>
      </c>
      <c r="N30" s="264" t="s">
        <v>36</v>
      </c>
      <c r="O30" s="264" t="s">
        <v>37</v>
      </c>
      <c r="P30" s="264" t="s">
        <v>38</v>
      </c>
      <c r="Q30" s="264" t="s">
        <v>39</v>
      </c>
      <c r="R30" s="264" t="s">
        <v>40</v>
      </c>
      <c r="S30" s="264" t="s">
        <v>41</v>
      </c>
      <c r="T30" s="264" t="s">
        <v>42</v>
      </c>
      <c r="U30" s="267" t="s">
        <v>143</v>
      </c>
      <c r="V30" s="101"/>
    </row>
    <row r="31" spans="2:22" s="140" customFormat="1" ht="32.4" customHeight="1">
      <c r="B31" s="211" t="s">
        <v>44</v>
      </c>
      <c r="C31" s="426" t="s">
        <v>634</v>
      </c>
      <c r="D31" s="426"/>
      <c r="E31" s="426"/>
      <c r="F31" s="426"/>
      <c r="G31" s="274" t="s">
        <v>497</v>
      </c>
      <c r="H31" s="262">
        <v>1</v>
      </c>
      <c r="I31" s="262">
        <v>1</v>
      </c>
      <c r="J31" s="262">
        <v>1</v>
      </c>
      <c r="K31" s="262">
        <v>1</v>
      </c>
      <c r="L31" s="262">
        <v>1</v>
      </c>
      <c r="M31" s="262">
        <v>1</v>
      </c>
      <c r="N31" s="262">
        <v>1</v>
      </c>
      <c r="O31" s="262">
        <v>1</v>
      </c>
      <c r="P31" s="262">
        <v>1</v>
      </c>
      <c r="Q31" s="262">
        <v>1</v>
      </c>
      <c r="R31" s="262">
        <v>1</v>
      </c>
      <c r="S31" s="262">
        <v>1</v>
      </c>
      <c r="T31" s="121">
        <f>SUM(H31:S31)</f>
        <v>12</v>
      </c>
      <c r="U31" s="423">
        <f>+T32/T31</f>
        <v>1</v>
      </c>
      <c r="V31" s="101"/>
    </row>
    <row r="32" spans="2:22" s="140" customFormat="1" ht="37.200000000000003" customHeight="1" thickBot="1">
      <c r="B32" s="162" t="s">
        <v>45</v>
      </c>
      <c r="C32" s="425" t="s">
        <v>635</v>
      </c>
      <c r="D32" s="425"/>
      <c r="E32" s="425"/>
      <c r="F32" s="425"/>
      <c r="G32" s="275" t="s">
        <v>497</v>
      </c>
      <c r="H32" s="212">
        <v>1</v>
      </c>
      <c r="I32" s="212">
        <v>1</v>
      </c>
      <c r="J32" s="212">
        <v>1</v>
      </c>
      <c r="K32" s="212">
        <v>1</v>
      </c>
      <c r="L32" s="212">
        <v>1</v>
      </c>
      <c r="M32" s="212">
        <v>1</v>
      </c>
      <c r="N32" s="212">
        <v>1</v>
      </c>
      <c r="O32" s="212">
        <v>1</v>
      </c>
      <c r="P32" s="212">
        <v>1</v>
      </c>
      <c r="Q32" s="212">
        <v>1</v>
      </c>
      <c r="R32" s="212">
        <v>1</v>
      </c>
      <c r="S32" s="212">
        <v>1</v>
      </c>
      <c r="T32" s="239">
        <f>SUM(H32:S32)</f>
        <v>12</v>
      </c>
      <c r="U32" s="424"/>
      <c r="V32" s="101"/>
    </row>
    <row r="33" spans="2:27" s="58" customFormat="1" ht="33" customHeight="1" thickBot="1">
      <c r="B33" s="683" t="s">
        <v>145</v>
      </c>
      <c r="C33" s="684"/>
      <c r="D33" s="684"/>
      <c r="E33" s="684"/>
      <c r="F33" s="684"/>
      <c r="G33" s="684"/>
      <c r="H33" s="684"/>
      <c r="I33" s="684"/>
      <c r="J33" s="684"/>
      <c r="K33" s="684"/>
      <c r="L33" s="684"/>
      <c r="M33" s="684"/>
      <c r="N33" s="684"/>
      <c r="O33" s="684"/>
      <c r="P33" s="684"/>
      <c r="Q33" s="684"/>
      <c r="R33" s="684"/>
      <c r="S33" s="684"/>
      <c r="T33" s="684"/>
      <c r="U33" s="684"/>
      <c r="V33" s="405"/>
    </row>
    <row r="34" spans="2:27" s="58" customFormat="1" ht="33" customHeight="1" thickBot="1">
      <c r="B34" s="403" t="s">
        <v>424</v>
      </c>
      <c r="C34" s="404"/>
      <c r="D34" s="404"/>
      <c r="E34" s="404"/>
      <c r="F34" s="404"/>
      <c r="G34" s="404"/>
      <c r="H34" s="404"/>
      <c r="I34" s="404"/>
      <c r="J34" s="404"/>
      <c r="K34" s="404"/>
      <c r="L34" s="404"/>
      <c r="M34" s="404"/>
      <c r="N34" s="404"/>
      <c r="O34" s="404"/>
      <c r="P34" s="404"/>
      <c r="Q34" s="404"/>
      <c r="R34" s="404"/>
      <c r="S34" s="404"/>
      <c r="T34" s="404"/>
      <c r="U34" s="404"/>
      <c r="V34" s="405"/>
    </row>
    <row r="35" spans="2:27" s="58" customFormat="1" ht="60.6" customHeight="1" thickBot="1">
      <c r="B35" s="610" t="s">
        <v>144</v>
      </c>
      <c r="C35" s="983" t="s">
        <v>142</v>
      </c>
      <c r="D35" s="984"/>
      <c r="E35" s="985"/>
      <c r="F35" s="170" t="s">
        <v>532</v>
      </c>
      <c r="G35" s="170" t="s">
        <v>266</v>
      </c>
      <c r="H35" s="170" t="s">
        <v>115</v>
      </c>
      <c r="I35" s="241" t="s">
        <v>103</v>
      </c>
      <c r="J35" s="241" t="s">
        <v>104</v>
      </c>
      <c r="K35" s="241" t="s">
        <v>105</v>
      </c>
      <c r="L35" s="241" t="s">
        <v>106</v>
      </c>
      <c r="M35" s="241" t="s">
        <v>107</v>
      </c>
      <c r="N35" s="241" t="s">
        <v>108</v>
      </c>
      <c r="O35" s="241" t="s">
        <v>109</v>
      </c>
      <c r="P35" s="241" t="s">
        <v>110</v>
      </c>
      <c r="Q35" s="241" t="s">
        <v>111</v>
      </c>
      <c r="R35" s="241" t="s">
        <v>112</v>
      </c>
      <c r="S35" s="241" t="s">
        <v>113</v>
      </c>
      <c r="T35" s="241" t="s">
        <v>114</v>
      </c>
      <c r="U35" s="241" t="s">
        <v>42</v>
      </c>
      <c r="V35" s="171" t="s">
        <v>265</v>
      </c>
    </row>
    <row r="36" spans="2:27" s="58" customFormat="1" ht="61.95" customHeight="1">
      <c r="B36" s="611"/>
      <c r="C36" s="758" t="s">
        <v>638</v>
      </c>
      <c r="D36" s="759"/>
      <c r="E36" s="759"/>
      <c r="F36" s="774">
        <v>360</v>
      </c>
      <c r="G36" s="775" t="s">
        <v>639</v>
      </c>
      <c r="H36" s="771">
        <v>7862</v>
      </c>
      <c r="I36" s="369">
        <v>1</v>
      </c>
      <c r="J36" s="369">
        <v>1</v>
      </c>
      <c r="K36" s="368">
        <v>1</v>
      </c>
      <c r="L36" s="369">
        <v>1</v>
      </c>
      <c r="M36" s="369">
        <v>1</v>
      </c>
      <c r="N36" s="368">
        <v>1</v>
      </c>
      <c r="O36" s="369">
        <v>1</v>
      </c>
      <c r="P36" s="369">
        <v>1</v>
      </c>
      <c r="Q36" s="368">
        <v>1</v>
      </c>
      <c r="R36" s="369">
        <v>1</v>
      </c>
      <c r="S36" s="369">
        <v>1</v>
      </c>
      <c r="T36" s="368">
        <v>1</v>
      </c>
      <c r="U36" s="189">
        <f t="shared" ref="U36:U37" si="0">SUM(I36:T36)</f>
        <v>12</v>
      </c>
      <c r="V36" s="982" t="s">
        <v>989</v>
      </c>
    </row>
    <row r="37" spans="2:27" s="58" customFormat="1" ht="61.95" customHeight="1" thickBot="1">
      <c r="B37" s="612"/>
      <c r="C37" s="725"/>
      <c r="D37" s="428"/>
      <c r="E37" s="428"/>
      <c r="F37" s="399"/>
      <c r="G37" s="728"/>
      <c r="H37" s="428"/>
      <c r="I37" s="156">
        <v>30865.54</v>
      </c>
      <c r="J37" s="156">
        <v>30865.54</v>
      </c>
      <c r="K37" s="156">
        <v>30865.54</v>
      </c>
      <c r="L37" s="156">
        <v>30865.54</v>
      </c>
      <c r="M37" s="156">
        <v>30865.54</v>
      </c>
      <c r="N37" s="156">
        <v>30865.54</v>
      </c>
      <c r="O37" s="156">
        <v>30865.54</v>
      </c>
      <c r="P37" s="156">
        <v>30865.54</v>
      </c>
      <c r="Q37" s="156">
        <v>30865.54</v>
      </c>
      <c r="R37" s="156">
        <v>30865.54</v>
      </c>
      <c r="S37" s="156">
        <v>30865.54</v>
      </c>
      <c r="T37" s="156">
        <v>30865.54</v>
      </c>
      <c r="U37" s="167">
        <f t="shared" si="0"/>
        <v>370386.48</v>
      </c>
      <c r="V37" s="785"/>
      <c r="W37" s="252">
        <v>370386.48</v>
      </c>
      <c r="X37" s="117">
        <f>W37/U36</f>
        <v>30865.539999999997</v>
      </c>
      <c r="Y37" s="253">
        <f>U37-W37</f>
        <v>0</v>
      </c>
      <c r="AA37" s="66"/>
    </row>
    <row r="38" spans="2:27" s="58" customFormat="1" ht="36" customHeight="1">
      <c r="B38" s="56"/>
      <c r="C38" s="56"/>
      <c r="D38" s="56"/>
      <c r="E38" s="56"/>
      <c r="F38" s="56"/>
      <c r="G38" s="56"/>
      <c r="H38" s="56"/>
      <c r="I38" s="56"/>
      <c r="J38" s="56"/>
      <c r="K38" s="56"/>
      <c r="L38" s="56"/>
      <c r="M38" s="56"/>
      <c r="N38" s="56"/>
      <c r="O38" s="56"/>
      <c r="P38" s="56"/>
      <c r="Q38" s="56"/>
      <c r="R38" s="1033" t="s">
        <v>116</v>
      </c>
      <c r="S38" s="1033"/>
      <c r="T38" s="1033"/>
      <c r="U38" s="227">
        <f>U37</f>
        <v>370386.48</v>
      </c>
      <c r="V38" s="56"/>
      <c r="W38" s="225"/>
      <c r="X38" s="225"/>
      <c r="Y38" s="226"/>
    </row>
    <row r="39" spans="2:27" s="58" customFormat="1" ht="15.6" thickBot="1">
      <c r="B39" s="60"/>
      <c r="C39" s="60"/>
      <c r="D39" s="60"/>
      <c r="E39" s="60"/>
      <c r="F39" s="60"/>
      <c r="G39" s="60"/>
      <c r="H39" s="60"/>
      <c r="I39" s="60"/>
      <c r="J39" s="60"/>
      <c r="K39" s="60"/>
      <c r="L39" s="60"/>
      <c r="M39" s="60"/>
      <c r="N39" s="60"/>
      <c r="O39" s="60"/>
      <c r="P39" s="60"/>
      <c r="Q39" s="60"/>
      <c r="W39" s="59"/>
      <c r="Y39" s="59"/>
    </row>
    <row r="40" spans="2:27" s="58" customFormat="1" ht="33" customHeight="1" thickBot="1">
      <c r="B40" s="403" t="s">
        <v>145</v>
      </c>
      <c r="C40" s="404"/>
      <c r="D40" s="404"/>
      <c r="E40" s="404"/>
      <c r="F40" s="404"/>
      <c r="G40" s="404"/>
      <c r="H40" s="404"/>
      <c r="I40" s="404"/>
      <c r="J40" s="404"/>
      <c r="K40" s="404"/>
      <c r="L40" s="404"/>
      <c r="M40" s="404"/>
      <c r="N40" s="404"/>
      <c r="O40" s="404"/>
      <c r="P40" s="404"/>
      <c r="Q40" s="404"/>
      <c r="R40" s="404"/>
      <c r="S40" s="404"/>
      <c r="T40" s="404"/>
      <c r="U40" s="404"/>
      <c r="V40" s="405"/>
    </row>
    <row r="41" spans="2:27" s="58" customFormat="1" ht="33" customHeight="1" thickBot="1">
      <c r="B41" s="403" t="s">
        <v>998</v>
      </c>
      <c r="C41" s="404"/>
      <c r="D41" s="404"/>
      <c r="E41" s="404"/>
      <c r="F41" s="404"/>
      <c r="G41" s="404"/>
      <c r="H41" s="404"/>
      <c r="I41" s="404"/>
      <c r="J41" s="404"/>
      <c r="K41" s="404"/>
      <c r="L41" s="404"/>
      <c r="M41" s="404"/>
      <c r="N41" s="404"/>
      <c r="O41" s="404"/>
      <c r="P41" s="404"/>
      <c r="Q41" s="404"/>
      <c r="R41" s="404"/>
      <c r="S41" s="404"/>
      <c r="T41" s="404"/>
      <c r="U41" s="404"/>
      <c r="V41" s="405"/>
    </row>
    <row r="42" spans="2:27" s="58" customFormat="1" ht="60.6" customHeight="1" thickBot="1">
      <c r="B42" s="610" t="s">
        <v>144</v>
      </c>
      <c r="C42" s="983" t="s">
        <v>142</v>
      </c>
      <c r="D42" s="984"/>
      <c r="E42" s="985"/>
      <c r="F42" s="170" t="s">
        <v>425</v>
      </c>
      <c r="G42" s="170" t="s">
        <v>266</v>
      </c>
      <c r="H42" s="170" t="s">
        <v>115</v>
      </c>
      <c r="I42" s="241" t="s">
        <v>103</v>
      </c>
      <c r="J42" s="241" t="s">
        <v>104</v>
      </c>
      <c r="K42" s="241" t="s">
        <v>105</v>
      </c>
      <c r="L42" s="241" t="s">
        <v>106</v>
      </c>
      <c r="M42" s="241" t="s">
        <v>107</v>
      </c>
      <c r="N42" s="241" t="s">
        <v>108</v>
      </c>
      <c r="O42" s="241" t="s">
        <v>109</v>
      </c>
      <c r="P42" s="241" t="s">
        <v>110</v>
      </c>
      <c r="Q42" s="241" t="s">
        <v>111</v>
      </c>
      <c r="R42" s="241" t="s">
        <v>112</v>
      </c>
      <c r="S42" s="241" t="s">
        <v>113</v>
      </c>
      <c r="T42" s="241" t="s">
        <v>114</v>
      </c>
      <c r="U42" s="241" t="s">
        <v>42</v>
      </c>
      <c r="V42" s="171" t="s">
        <v>265</v>
      </c>
    </row>
    <row r="43" spans="2:27" s="58" customFormat="1" ht="61.95" customHeight="1">
      <c r="B43" s="611"/>
      <c r="C43" s="758" t="s">
        <v>638</v>
      </c>
      <c r="D43" s="759"/>
      <c r="E43" s="759"/>
      <c r="F43" s="774">
        <v>360</v>
      </c>
      <c r="G43" s="775" t="s">
        <v>639</v>
      </c>
      <c r="H43" s="771">
        <v>7862</v>
      </c>
      <c r="I43" s="369">
        <v>1</v>
      </c>
      <c r="J43" s="369">
        <v>1</v>
      </c>
      <c r="K43" s="368">
        <v>1</v>
      </c>
      <c r="L43" s="369">
        <v>1</v>
      </c>
      <c r="M43" s="369">
        <v>1</v>
      </c>
      <c r="N43" s="368">
        <v>1</v>
      </c>
      <c r="O43" s="369">
        <v>1</v>
      </c>
      <c r="P43" s="369">
        <v>1</v>
      </c>
      <c r="Q43" s="368">
        <v>1</v>
      </c>
      <c r="R43" s="369">
        <v>1</v>
      </c>
      <c r="S43" s="369">
        <v>1</v>
      </c>
      <c r="T43" s="368">
        <v>1</v>
      </c>
      <c r="U43" s="189">
        <f t="shared" ref="U43:U44" si="1">SUM(I43:T43)</f>
        <v>12</v>
      </c>
      <c r="V43" s="982" t="s">
        <v>989</v>
      </c>
    </row>
    <row r="44" spans="2:27" s="58" customFormat="1" ht="61.95" customHeight="1" thickBot="1">
      <c r="B44" s="612"/>
      <c r="C44" s="725"/>
      <c r="D44" s="428"/>
      <c r="E44" s="428"/>
      <c r="F44" s="399"/>
      <c r="G44" s="728"/>
      <c r="H44" s="428"/>
      <c r="I44" s="156">
        <v>31532.2</v>
      </c>
      <c r="J44" s="156">
        <v>31532.2</v>
      </c>
      <c r="K44" s="156">
        <v>31532.2</v>
      </c>
      <c r="L44" s="156">
        <v>31532.2</v>
      </c>
      <c r="M44" s="156">
        <v>31532.2</v>
      </c>
      <c r="N44" s="156">
        <v>31532.2</v>
      </c>
      <c r="O44" s="156">
        <v>31532.2</v>
      </c>
      <c r="P44" s="156">
        <v>31532.2</v>
      </c>
      <c r="Q44" s="156">
        <v>31532.2</v>
      </c>
      <c r="R44" s="156">
        <v>31532.2</v>
      </c>
      <c r="S44" s="156">
        <v>31532.2</v>
      </c>
      <c r="T44" s="156">
        <v>31532.28</v>
      </c>
      <c r="U44" s="167">
        <f t="shared" si="1"/>
        <v>378386.4800000001</v>
      </c>
      <c r="V44" s="785"/>
      <c r="W44" s="252">
        <v>370386.48</v>
      </c>
      <c r="X44" s="117">
        <f>W44/U43</f>
        <v>30865.539999999997</v>
      </c>
      <c r="Y44" s="253">
        <f>U44-W44</f>
        <v>8000.0000000001164</v>
      </c>
      <c r="AA44" s="66"/>
    </row>
    <row r="45" spans="2:27" s="58" customFormat="1" ht="36" customHeight="1">
      <c r="B45" s="56"/>
      <c r="C45" s="56"/>
      <c r="D45" s="56"/>
      <c r="E45" s="56"/>
      <c r="F45" s="56"/>
      <c r="G45" s="56"/>
      <c r="H45" s="56"/>
      <c r="I45" s="56"/>
      <c r="J45" s="56"/>
      <c r="K45" s="56"/>
      <c r="L45" s="56"/>
      <c r="M45" s="56"/>
      <c r="N45" s="56"/>
      <c r="O45" s="56"/>
      <c r="P45" s="56"/>
      <c r="Q45" s="56"/>
      <c r="R45" s="1033" t="s">
        <v>116</v>
      </c>
      <c r="S45" s="1033"/>
      <c r="T45" s="1033"/>
      <c r="U45" s="227">
        <f>U44</f>
        <v>378386.4800000001</v>
      </c>
      <c r="V45" s="56"/>
      <c r="W45" s="225"/>
      <c r="X45" s="225"/>
      <c r="Y45" s="226"/>
    </row>
    <row r="48" spans="2:27" ht="11.25" customHeight="1"/>
    <row r="50" ht="9.75" customHeight="1"/>
    <row r="52" ht="16.5" customHeight="1"/>
  </sheetData>
  <mergeCells count="99">
    <mergeCell ref="R45:T45"/>
    <mergeCell ref="B40:V40"/>
    <mergeCell ref="B41:V41"/>
    <mergeCell ref="B42:B44"/>
    <mergeCell ref="C42:E42"/>
    <mergeCell ref="C43:E44"/>
    <mergeCell ref="F43:F44"/>
    <mergeCell ref="G43:G44"/>
    <mergeCell ref="H43:H44"/>
    <mergeCell ref="V43:V44"/>
    <mergeCell ref="B6:D6"/>
    <mergeCell ref="L6:U6"/>
    <mergeCell ref="B7:D7"/>
    <mergeCell ref="E6:J6"/>
    <mergeCell ref="E7:G7"/>
    <mergeCell ref="H7:K7"/>
    <mergeCell ref="L7:O7"/>
    <mergeCell ref="P7:U7"/>
    <mergeCell ref="B8:U8"/>
    <mergeCell ref="B9:C9"/>
    <mergeCell ref="D9:E9"/>
    <mergeCell ref="F9:G9"/>
    <mergeCell ref="H9:M9"/>
    <mergeCell ref="N9:P9"/>
    <mergeCell ref="Q9:U9"/>
    <mergeCell ref="C1:T1"/>
    <mergeCell ref="C2:T2"/>
    <mergeCell ref="D3:S3"/>
    <mergeCell ref="B5:D5"/>
    <mergeCell ref="E5:O5"/>
    <mergeCell ref="Q5:U5"/>
    <mergeCell ref="B10:U10"/>
    <mergeCell ref="B11:U11"/>
    <mergeCell ref="B12:U12"/>
    <mergeCell ref="B13:U13"/>
    <mergeCell ref="B14:D14"/>
    <mergeCell ref="E14:U14"/>
    <mergeCell ref="B15:U15"/>
    <mergeCell ref="C16:D16"/>
    <mergeCell ref="E16:F16"/>
    <mergeCell ref="G16:H16"/>
    <mergeCell ref="I16:K16"/>
    <mergeCell ref="L16:N16"/>
    <mergeCell ref="O16:Q16"/>
    <mergeCell ref="R16:T16"/>
    <mergeCell ref="R17:T17"/>
    <mergeCell ref="C18:D18"/>
    <mergeCell ref="E18:F18"/>
    <mergeCell ref="G18:H18"/>
    <mergeCell ref="I18:K18"/>
    <mergeCell ref="L18:N18"/>
    <mergeCell ref="O18:Q18"/>
    <mergeCell ref="R18:T18"/>
    <mergeCell ref="C17:D17"/>
    <mergeCell ref="E17:F17"/>
    <mergeCell ref="G17:H17"/>
    <mergeCell ref="I17:K17"/>
    <mergeCell ref="L17:N17"/>
    <mergeCell ref="O17:Q17"/>
    <mergeCell ref="R19:T19"/>
    <mergeCell ref="C20:D20"/>
    <mergeCell ref="E20:F20"/>
    <mergeCell ref="G20:H20"/>
    <mergeCell ref="I20:K20"/>
    <mergeCell ref="L20:N20"/>
    <mergeCell ref="O20:Q20"/>
    <mergeCell ref="R20:T20"/>
    <mergeCell ref="C19:D19"/>
    <mergeCell ref="E19:F19"/>
    <mergeCell ref="G19:H19"/>
    <mergeCell ref="I19:K19"/>
    <mergeCell ref="L19:N19"/>
    <mergeCell ref="O19:Q19"/>
    <mergeCell ref="U25:U26"/>
    <mergeCell ref="U28:U29"/>
    <mergeCell ref="U22:U23"/>
    <mergeCell ref="C22:F22"/>
    <mergeCell ref="C21:F21"/>
    <mergeCell ref="C23:F23"/>
    <mergeCell ref="C24:F24"/>
    <mergeCell ref="C25:F25"/>
    <mergeCell ref="C26:F26"/>
    <mergeCell ref="C27:F27"/>
    <mergeCell ref="C28:F28"/>
    <mergeCell ref="C29:F29"/>
    <mergeCell ref="U31:U32"/>
    <mergeCell ref="C30:F30"/>
    <mergeCell ref="C31:F31"/>
    <mergeCell ref="C32:F32"/>
    <mergeCell ref="R38:T38"/>
    <mergeCell ref="B33:V33"/>
    <mergeCell ref="B34:V34"/>
    <mergeCell ref="B35:B37"/>
    <mergeCell ref="C35:E35"/>
    <mergeCell ref="C36:E37"/>
    <mergeCell ref="F36:F37"/>
    <mergeCell ref="G36:G37"/>
    <mergeCell ref="H36:H37"/>
    <mergeCell ref="V36:V37"/>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0" max="21" man="1"/>
    <brk id="32" max="21" man="1"/>
  </rowBreaks>
  <drawing r:id="rId2"/>
  <legacyDrawingHF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59999389629810485"/>
  </sheetPr>
  <dimension ref="A1:Z114"/>
  <sheetViews>
    <sheetView view="pageBreakPreview" topLeftCell="B1" zoomScaleNormal="100" zoomScaleSheetLayoutView="100" workbookViewId="0">
      <selection activeCell="L7" sqref="L7:O7"/>
    </sheetView>
  </sheetViews>
  <sheetFormatPr baseColWidth="10" defaultColWidth="11.44140625" defaultRowHeight="13.8"/>
  <cols>
    <col min="1" max="1" width="1.88671875" style="50" hidden="1" customWidth="1"/>
    <col min="2" max="2" width="20.88671875" style="50" customWidth="1"/>
    <col min="3" max="3" width="26.6640625" style="50" customWidth="1"/>
    <col min="4" max="4" width="35.6640625" style="50" customWidth="1"/>
    <col min="5" max="5" width="16.6640625" style="50" customWidth="1"/>
    <col min="6" max="6" width="21.33203125" style="50" customWidth="1"/>
    <col min="7" max="7" width="20.5546875" style="50" customWidth="1"/>
    <col min="8" max="8" width="20.44140625" style="50" customWidth="1"/>
    <col min="9" max="9" width="21.109375" style="50" customWidth="1"/>
    <col min="10" max="10" width="19.5546875" style="50" customWidth="1"/>
    <col min="11" max="20" width="15.33203125" style="50" customWidth="1"/>
    <col min="21" max="21" width="25.33203125" style="50" customWidth="1"/>
    <col min="22" max="22" width="14.44140625" style="50" customWidth="1"/>
    <col min="23" max="25" width="16.109375" style="50" customWidth="1"/>
    <col min="26" max="26" width="9.6640625" style="50" customWidth="1"/>
    <col min="27" max="27" width="11.5546875" style="50" bestFit="1" customWidth="1"/>
    <col min="28" max="16384" width="11.44140625" style="50"/>
  </cols>
  <sheetData>
    <row r="1" spans="2:25" ht="43.2" customHeight="1">
      <c r="B1" s="108"/>
      <c r="C1" s="445" t="s">
        <v>1002</v>
      </c>
      <c r="D1" s="445"/>
      <c r="E1" s="445"/>
      <c r="F1" s="445"/>
      <c r="G1" s="445"/>
      <c r="H1" s="445"/>
      <c r="I1" s="445"/>
      <c r="J1" s="445"/>
      <c r="K1" s="445"/>
      <c r="L1" s="445"/>
      <c r="M1" s="445"/>
      <c r="N1" s="445"/>
      <c r="O1" s="445"/>
      <c r="P1" s="445"/>
      <c r="Q1" s="445"/>
      <c r="R1" s="445"/>
      <c r="S1" s="445"/>
      <c r="T1" s="445"/>
      <c r="U1" s="108"/>
    </row>
    <row r="2" spans="2:25" ht="43.2" customHeight="1" thickBot="1">
      <c r="B2" s="108"/>
      <c r="C2" s="468" t="s">
        <v>1164</v>
      </c>
      <c r="D2" s="468"/>
      <c r="E2" s="468"/>
      <c r="F2" s="468"/>
      <c r="G2" s="468"/>
      <c r="H2" s="468"/>
      <c r="I2" s="468"/>
      <c r="J2" s="468"/>
      <c r="K2" s="468"/>
      <c r="L2" s="468"/>
      <c r="M2" s="468"/>
      <c r="N2" s="468"/>
      <c r="O2" s="468"/>
      <c r="P2" s="468"/>
      <c r="Q2" s="468"/>
      <c r="R2" s="468"/>
      <c r="S2" s="468"/>
      <c r="T2" s="468"/>
      <c r="U2" s="108"/>
    </row>
    <row r="3" spans="2:25" ht="37.200000000000003" customHeight="1" thickBot="1">
      <c r="B3" s="53"/>
      <c r="C3" s="106"/>
      <c r="D3" s="459" t="s">
        <v>133</v>
      </c>
      <c r="E3" s="460"/>
      <c r="F3" s="460"/>
      <c r="G3" s="460"/>
      <c r="H3" s="460"/>
      <c r="I3" s="460"/>
      <c r="J3" s="460"/>
      <c r="K3" s="460"/>
      <c r="L3" s="460"/>
      <c r="M3" s="460"/>
      <c r="N3" s="460"/>
      <c r="O3" s="460"/>
      <c r="P3" s="460"/>
      <c r="Q3" s="460"/>
      <c r="R3" s="460"/>
      <c r="S3" s="461"/>
      <c r="T3" s="106"/>
      <c r="U3" s="53"/>
    </row>
    <row r="4" spans="2:25" ht="27.75" customHeight="1" thickBot="1">
      <c r="B4" s="53"/>
      <c r="C4" s="106"/>
      <c r="D4" s="134"/>
      <c r="E4" s="134"/>
      <c r="F4" s="134"/>
      <c r="G4" s="134"/>
      <c r="H4" s="134"/>
      <c r="I4" s="134"/>
      <c r="J4" s="134"/>
      <c r="K4" s="134"/>
      <c r="L4" s="134"/>
      <c r="M4" s="134"/>
      <c r="N4" s="134"/>
      <c r="O4" s="134"/>
      <c r="P4" s="134"/>
      <c r="Q4" s="134"/>
      <c r="R4" s="134"/>
      <c r="S4" s="134"/>
      <c r="T4" s="106"/>
      <c r="U4" s="53"/>
    </row>
    <row r="5" spans="2:25" s="85" customFormat="1" ht="24.6" customHeight="1">
      <c r="B5" s="643" t="s">
        <v>134</v>
      </c>
      <c r="C5" s="644"/>
      <c r="D5" s="644"/>
      <c r="E5" s="793" t="s">
        <v>938</v>
      </c>
      <c r="F5" s="794"/>
      <c r="G5" s="794"/>
      <c r="H5" s="794"/>
      <c r="I5" s="794"/>
      <c r="J5" s="794"/>
      <c r="K5" s="794"/>
      <c r="L5" s="794"/>
      <c r="M5" s="794"/>
      <c r="N5" s="794"/>
      <c r="O5" s="794"/>
      <c r="P5" s="186"/>
      <c r="Q5" s="1032" t="s">
        <v>1001</v>
      </c>
      <c r="R5" s="647"/>
      <c r="S5" s="647"/>
      <c r="T5" s="647"/>
      <c r="U5" s="648"/>
    </row>
    <row r="6" spans="2:25" s="85" customFormat="1" ht="24.6" customHeight="1">
      <c r="B6" s="645" t="s">
        <v>135</v>
      </c>
      <c r="C6" s="646"/>
      <c r="D6" s="646"/>
      <c r="E6" s="652" t="s">
        <v>706</v>
      </c>
      <c r="F6" s="653"/>
      <c r="G6" s="653"/>
      <c r="H6" s="653"/>
      <c r="I6" s="653"/>
      <c r="J6" s="654"/>
      <c r="K6" s="232"/>
      <c r="L6" s="650" t="s">
        <v>313</v>
      </c>
      <c r="M6" s="650"/>
      <c r="N6" s="650"/>
      <c r="O6" s="650"/>
      <c r="P6" s="650"/>
      <c r="Q6" s="650"/>
      <c r="R6" s="650"/>
      <c r="S6" s="650"/>
      <c r="T6" s="650"/>
      <c r="U6" s="651"/>
    </row>
    <row r="7" spans="2:25" s="56" customFormat="1" ht="25.95" customHeight="1" thickBot="1">
      <c r="B7" s="483" t="s">
        <v>962</v>
      </c>
      <c r="C7" s="484"/>
      <c r="D7" s="484"/>
      <c r="E7" s="1022">
        <v>865688.03</v>
      </c>
      <c r="F7" s="1023"/>
      <c r="G7" s="1024"/>
      <c r="H7" s="488" t="s">
        <v>991</v>
      </c>
      <c r="I7" s="488"/>
      <c r="J7" s="488"/>
      <c r="K7" s="488"/>
      <c r="L7" s="1022">
        <v>871075.03</v>
      </c>
      <c r="M7" s="1023"/>
      <c r="N7" s="1023"/>
      <c r="O7" s="1023"/>
      <c r="P7" s="486"/>
      <c r="Q7" s="486"/>
      <c r="R7" s="486"/>
      <c r="S7" s="486"/>
      <c r="T7" s="486"/>
      <c r="U7" s="487"/>
      <c r="W7" s="85"/>
      <c r="X7" s="122"/>
      <c r="Y7" s="85"/>
    </row>
    <row r="8" spans="2:25" s="61" customFormat="1" ht="25.95" customHeight="1" thickBot="1">
      <c r="B8" s="655" t="s">
        <v>137</v>
      </c>
      <c r="C8" s="656"/>
      <c r="D8" s="656"/>
      <c r="E8" s="656"/>
      <c r="F8" s="656"/>
      <c r="G8" s="656"/>
      <c r="H8" s="656"/>
      <c r="I8" s="656"/>
      <c r="J8" s="656"/>
      <c r="K8" s="656"/>
      <c r="L8" s="656"/>
      <c r="M8" s="656"/>
      <c r="N8" s="656"/>
      <c r="O8" s="656"/>
      <c r="P8" s="656"/>
      <c r="Q8" s="656"/>
      <c r="R8" s="656"/>
      <c r="S8" s="656"/>
      <c r="T8" s="656"/>
      <c r="U8" s="657"/>
      <c r="V8" s="85"/>
    </row>
    <row r="9" spans="2:25" s="58" customFormat="1" ht="30" customHeight="1" thickBot="1">
      <c r="B9" s="674" t="s">
        <v>138</v>
      </c>
      <c r="C9" s="894"/>
      <c r="D9" s="895" t="s">
        <v>131</v>
      </c>
      <c r="E9" s="677"/>
      <c r="F9" s="674" t="s">
        <v>139</v>
      </c>
      <c r="G9" s="894"/>
      <c r="H9" s="895" t="s">
        <v>640</v>
      </c>
      <c r="I9" s="676"/>
      <c r="J9" s="676"/>
      <c r="K9" s="676"/>
      <c r="L9" s="676"/>
      <c r="M9" s="677"/>
      <c r="N9" s="674" t="s">
        <v>140</v>
      </c>
      <c r="O9" s="675"/>
      <c r="P9" s="894"/>
      <c r="Q9" s="895" t="s">
        <v>641</v>
      </c>
      <c r="R9" s="676"/>
      <c r="S9" s="676"/>
      <c r="T9" s="676"/>
      <c r="U9" s="677"/>
      <c r="V9" s="56"/>
    </row>
    <row r="10" spans="2:25" s="58" customFormat="1" ht="25.95"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56"/>
    </row>
    <row r="11" spans="2:25" s="58" customFormat="1" ht="51" customHeight="1" thickBot="1">
      <c r="B11" s="662" t="s">
        <v>776</v>
      </c>
      <c r="C11" s="663"/>
      <c r="D11" s="663"/>
      <c r="E11" s="663"/>
      <c r="F11" s="663"/>
      <c r="G11" s="663"/>
      <c r="H11" s="663"/>
      <c r="I11" s="663"/>
      <c r="J11" s="663"/>
      <c r="K11" s="663"/>
      <c r="L11" s="663"/>
      <c r="M11" s="663"/>
      <c r="N11" s="663"/>
      <c r="O11" s="663"/>
      <c r="P11" s="663"/>
      <c r="Q11" s="663"/>
      <c r="R11" s="663"/>
      <c r="S11" s="663"/>
      <c r="T11" s="663"/>
      <c r="U11" s="664"/>
      <c r="V11" s="56"/>
    </row>
    <row r="12" spans="2:25" s="58" customFormat="1" ht="25.95"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row>
    <row r="13" spans="2:25" s="58" customFormat="1" ht="41.4" customHeight="1" thickBot="1">
      <c r="B13" s="665" t="s">
        <v>939</v>
      </c>
      <c r="C13" s="666"/>
      <c r="D13" s="666"/>
      <c r="E13" s="666"/>
      <c r="F13" s="666"/>
      <c r="G13" s="666"/>
      <c r="H13" s="666"/>
      <c r="I13" s="666"/>
      <c r="J13" s="666"/>
      <c r="K13" s="666"/>
      <c r="L13" s="666"/>
      <c r="M13" s="666"/>
      <c r="N13" s="666"/>
      <c r="O13" s="666"/>
      <c r="P13" s="666"/>
      <c r="Q13" s="666"/>
      <c r="R13" s="666"/>
      <c r="S13" s="666"/>
      <c r="T13" s="666"/>
      <c r="U13" s="667"/>
      <c r="V13" s="56"/>
    </row>
    <row r="14" spans="2:25" s="58" customFormat="1" ht="25.2" customHeight="1" thickBot="1">
      <c r="B14" s="904" t="s">
        <v>833</v>
      </c>
      <c r="C14" s="905"/>
      <c r="D14" s="906"/>
      <c r="E14" s="668" t="s">
        <v>875</v>
      </c>
      <c r="F14" s="669"/>
      <c r="G14" s="669"/>
      <c r="H14" s="669"/>
      <c r="I14" s="669"/>
      <c r="J14" s="669"/>
      <c r="K14" s="669"/>
      <c r="L14" s="669"/>
      <c r="M14" s="669"/>
      <c r="N14" s="669"/>
      <c r="O14" s="669"/>
      <c r="P14" s="669"/>
      <c r="Q14" s="669"/>
      <c r="R14" s="669"/>
      <c r="S14" s="669"/>
      <c r="T14" s="669"/>
      <c r="U14" s="670"/>
      <c r="V14" s="56"/>
    </row>
    <row r="15" spans="2:25" s="58" customFormat="1" ht="28.95" customHeight="1" thickBot="1">
      <c r="B15" s="471" t="s">
        <v>100</v>
      </c>
      <c r="C15" s="472"/>
      <c r="D15" s="472"/>
      <c r="E15" s="472"/>
      <c r="F15" s="472"/>
      <c r="G15" s="472"/>
      <c r="H15" s="472"/>
      <c r="I15" s="472"/>
      <c r="J15" s="472"/>
      <c r="K15" s="472"/>
      <c r="L15" s="472"/>
      <c r="M15" s="472"/>
      <c r="N15" s="472"/>
      <c r="O15" s="472"/>
      <c r="P15" s="472"/>
      <c r="Q15" s="472"/>
      <c r="R15" s="472"/>
      <c r="S15" s="472"/>
      <c r="T15" s="472"/>
      <c r="U15" s="473"/>
      <c r="V15" s="56"/>
    </row>
    <row r="16" spans="2:25" s="58" customFormat="1" ht="38.4"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56"/>
    </row>
    <row r="17" spans="2:23" s="58" customFormat="1" ht="77.25" customHeight="1">
      <c r="B17" s="322" t="s">
        <v>89</v>
      </c>
      <c r="C17" s="1035" t="s">
        <v>642</v>
      </c>
      <c r="D17" s="1035"/>
      <c r="E17" s="1035" t="s">
        <v>646</v>
      </c>
      <c r="F17" s="1035"/>
      <c r="G17" s="1039" t="s">
        <v>95</v>
      </c>
      <c r="H17" s="1039"/>
      <c r="I17" s="1035" t="s">
        <v>650</v>
      </c>
      <c r="J17" s="1035"/>
      <c r="K17" s="1035"/>
      <c r="L17" s="1039" t="s">
        <v>158</v>
      </c>
      <c r="M17" s="1039"/>
      <c r="N17" s="1039"/>
      <c r="O17" s="1039" t="s">
        <v>94</v>
      </c>
      <c r="P17" s="1039"/>
      <c r="Q17" s="1039"/>
      <c r="R17" s="1039" t="s">
        <v>653</v>
      </c>
      <c r="S17" s="1039"/>
      <c r="T17" s="1039"/>
      <c r="U17" s="323">
        <v>1</v>
      </c>
      <c r="V17" s="56"/>
    </row>
    <row r="18" spans="2:23" s="58" customFormat="1" ht="78" customHeight="1">
      <c r="B18" s="322" t="s">
        <v>433</v>
      </c>
      <c r="C18" s="1035" t="s">
        <v>643</v>
      </c>
      <c r="D18" s="1035"/>
      <c r="E18" s="1035" t="s">
        <v>647</v>
      </c>
      <c r="F18" s="1035"/>
      <c r="G18" s="1039" t="s">
        <v>96</v>
      </c>
      <c r="H18" s="1039"/>
      <c r="I18" s="1035" t="s">
        <v>651</v>
      </c>
      <c r="J18" s="1035"/>
      <c r="K18" s="1035"/>
      <c r="L18" s="1039" t="s">
        <v>158</v>
      </c>
      <c r="M18" s="1039"/>
      <c r="N18" s="1039"/>
      <c r="O18" s="1039" t="s">
        <v>94</v>
      </c>
      <c r="P18" s="1039"/>
      <c r="Q18" s="1039"/>
      <c r="R18" s="1039" t="s">
        <v>653</v>
      </c>
      <c r="S18" s="1039"/>
      <c r="T18" s="1039"/>
      <c r="U18" s="323">
        <v>1</v>
      </c>
      <c r="V18" s="56"/>
    </row>
    <row r="19" spans="2:23" s="58" customFormat="1" ht="51.75" customHeight="1">
      <c r="B19" s="322" t="s">
        <v>278</v>
      </c>
      <c r="C19" s="1035" t="s">
        <v>644</v>
      </c>
      <c r="D19" s="1035"/>
      <c r="E19" s="1035" t="s">
        <v>648</v>
      </c>
      <c r="F19" s="1035"/>
      <c r="G19" s="1039" t="s">
        <v>96</v>
      </c>
      <c r="H19" s="1039"/>
      <c r="I19" s="1035" t="s">
        <v>652</v>
      </c>
      <c r="J19" s="1035"/>
      <c r="K19" s="1035"/>
      <c r="L19" s="1039" t="s">
        <v>158</v>
      </c>
      <c r="M19" s="1039"/>
      <c r="N19" s="1039"/>
      <c r="O19" s="1039" t="s">
        <v>94</v>
      </c>
      <c r="P19" s="1039"/>
      <c r="Q19" s="1039"/>
      <c r="R19" s="1039" t="s">
        <v>654</v>
      </c>
      <c r="S19" s="1039"/>
      <c r="T19" s="1039"/>
      <c r="U19" s="323">
        <v>1</v>
      </c>
      <c r="V19" s="56"/>
    </row>
    <row r="20" spans="2:23" s="58" customFormat="1" ht="59.25" customHeight="1">
      <c r="B20" s="322" t="s">
        <v>144</v>
      </c>
      <c r="C20" s="1035" t="s">
        <v>645</v>
      </c>
      <c r="D20" s="1035"/>
      <c r="E20" s="1035" t="s">
        <v>649</v>
      </c>
      <c r="F20" s="1035"/>
      <c r="G20" s="1039" t="s">
        <v>97</v>
      </c>
      <c r="H20" s="1039"/>
      <c r="I20" s="1035" t="s">
        <v>662</v>
      </c>
      <c r="J20" s="1035"/>
      <c r="K20" s="1035"/>
      <c r="L20" s="1039" t="s">
        <v>157</v>
      </c>
      <c r="M20" s="1039"/>
      <c r="N20" s="1039"/>
      <c r="O20" s="1039" t="s">
        <v>94</v>
      </c>
      <c r="P20" s="1039"/>
      <c r="Q20" s="1039"/>
      <c r="R20" s="1039" t="s">
        <v>655</v>
      </c>
      <c r="S20" s="1039"/>
      <c r="T20" s="1039"/>
      <c r="U20" s="323">
        <v>1</v>
      </c>
      <c r="V20" s="56"/>
    </row>
    <row r="21" spans="2:23" s="58" customFormat="1" ht="59.25" customHeight="1">
      <c r="B21" s="316" t="s">
        <v>89</v>
      </c>
      <c r="C21" s="1051" t="s">
        <v>1101</v>
      </c>
      <c r="D21" s="1051"/>
      <c r="E21" s="1035" t="s">
        <v>1113</v>
      </c>
      <c r="F21" s="1035"/>
      <c r="G21" s="1036" t="s">
        <v>96</v>
      </c>
      <c r="H21" s="1036"/>
      <c r="I21" s="1038" t="s">
        <v>1123</v>
      </c>
      <c r="J21" s="1038"/>
      <c r="K21" s="1038"/>
      <c r="L21" s="1036" t="s">
        <v>158</v>
      </c>
      <c r="M21" s="1036"/>
      <c r="N21" s="1036"/>
      <c r="O21" s="1039" t="s">
        <v>94</v>
      </c>
      <c r="P21" s="1039"/>
      <c r="Q21" s="1039"/>
      <c r="R21" s="1039" t="s">
        <v>1133</v>
      </c>
      <c r="S21" s="1039"/>
      <c r="T21" s="1039"/>
      <c r="U21" s="323">
        <v>1</v>
      </c>
      <c r="V21" s="56"/>
    </row>
    <row r="22" spans="2:23" s="58" customFormat="1" ht="76.5" customHeight="1">
      <c r="B22" s="316" t="s">
        <v>433</v>
      </c>
      <c r="C22" s="1051" t="s">
        <v>1102</v>
      </c>
      <c r="D22" s="1051"/>
      <c r="E22" s="1034" t="s">
        <v>1114</v>
      </c>
      <c r="F22" s="1034"/>
      <c r="G22" s="1036" t="s">
        <v>96</v>
      </c>
      <c r="H22" s="1036"/>
      <c r="I22" s="1038" t="s">
        <v>1124</v>
      </c>
      <c r="J22" s="1038"/>
      <c r="K22" s="1038"/>
      <c r="L22" s="1036" t="s">
        <v>158</v>
      </c>
      <c r="M22" s="1036"/>
      <c r="N22" s="1036"/>
      <c r="O22" s="1039" t="s">
        <v>94</v>
      </c>
      <c r="P22" s="1039"/>
      <c r="Q22" s="1039"/>
      <c r="R22" s="1039" t="s">
        <v>1134</v>
      </c>
      <c r="S22" s="1039"/>
      <c r="T22" s="1039"/>
      <c r="U22" s="323">
        <v>1</v>
      </c>
      <c r="V22" s="56"/>
    </row>
    <row r="23" spans="2:23" s="58" customFormat="1" ht="59.25" customHeight="1">
      <c r="B23" s="316" t="s">
        <v>278</v>
      </c>
      <c r="C23" s="1051" t="s">
        <v>1103</v>
      </c>
      <c r="D23" s="1051"/>
      <c r="E23" s="1035" t="s">
        <v>1115</v>
      </c>
      <c r="F23" s="1035"/>
      <c r="G23" s="1036" t="s">
        <v>96</v>
      </c>
      <c r="H23" s="1036"/>
      <c r="I23" s="1038" t="s">
        <v>1125</v>
      </c>
      <c r="J23" s="1038"/>
      <c r="K23" s="1038"/>
      <c r="L23" s="1036" t="s">
        <v>157</v>
      </c>
      <c r="M23" s="1036"/>
      <c r="N23" s="1036"/>
      <c r="O23" s="1039" t="s">
        <v>94</v>
      </c>
      <c r="P23" s="1039"/>
      <c r="Q23" s="1039"/>
      <c r="R23" s="1039" t="s">
        <v>1135</v>
      </c>
      <c r="S23" s="1039"/>
      <c r="T23" s="1039"/>
      <c r="U23" s="323">
        <v>1</v>
      </c>
      <c r="V23" s="56"/>
    </row>
    <row r="24" spans="2:23" s="58" customFormat="1" ht="66" customHeight="1">
      <c r="B24" s="316" t="s">
        <v>1052</v>
      </c>
      <c r="C24" s="1051" t="s">
        <v>1104</v>
      </c>
      <c r="D24" s="1051"/>
      <c r="E24" s="1034" t="s">
        <v>1116</v>
      </c>
      <c r="F24" s="1034"/>
      <c r="G24" s="1036" t="s">
        <v>97</v>
      </c>
      <c r="H24" s="1036"/>
      <c r="I24" s="1038" t="s">
        <v>1126</v>
      </c>
      <c r="J24" s="1038"/>
      <c r="K24" s="1038"/>
      <c r="L24" s="1036" t="s">
        <v>157</v>
      </c>
      <c r="M24" s="1036"/>
      <c r="N24" s="1036"/>
      <c r="O24" s="1039" t="s">
        <v>94</v>
      </c>
      <c r="P24" s="1039"/>
      <c r="Q24" s="1039"/>
      <c r="R24" s="1039" t="s">
        <v>1136</v>
      </c>
      <c r="S24" s="1039"/>
      <c r="T24" s="1039"/>
      <c r="U24" s="323">
        <v>1</v>
      </c>
      <c r="V24" s="56"/>
    </row>
    <row r="25" spans="2:23" s="58" customFormat="1" ht="59.25" customHeight="1">
      <c r="B25" s="316" t="s">
        <v>1058</v>
      </c>
      <c r="C25" s="1051" t="s">
        <v>1105</v>
      </c>
      <c r="D25" s="1051"/>
      <c r="E25" s="1034" t="s">
        <v>1117</v>
      </c>
      <c r="F25" s="1034"/>
      <c r="G25" s="1036" t="s">
        <v>97</v>
      </c>
      <c r="H25" s="1036"/>
      <c r="I25" s="1038" t="s">
        <v>1127</v>
      </c>
      <c r="J25" s="1038"/>
      <c r="K25" s="1038"/>
      <c r="L25" s="1036" t="s">
        <v>157</v>
      </c>
      <c r="M25" s="1036"/>
      <c r="N25" s="1036"/>
      <c r="O25" s="1039" t="s">
        <v>94</v>
      </c>
      <c r="P25" s="1039"/>
      <c r="Q25" s="1039"/>
      <c r="R25" s="1039" t="s">
        <v>1137</v>
      </c>
      <c r="S25" s="1039"/>
      <c r="T25" s="1039"/>
      <c r="U25" s="323">
        <v>1</v>
      </c>
      <c r="V25" s="56"/>
    </row>
    <row r="26" spans="2:23" s="58" customFormat="1" ht="74.25" customHeight="1">
      <c r="B26" s="316" t="s">
        <v>1063</v>
      </c>
      <c r="C26" s="1051" t="s">
        <v>1106</v>
      </c>
      <c r="D26" s="1051"/>
      <c r="E26" s="1035" t="s">
        <v>1118</v>
      </c>
      <c r="F26" s="1035"/>
      <c r="G26" s="1036" t="s">
        <v>97</v>
      </c>
      <c r="H26" s="1036"/>
      <c r="I26" s="1037" t="s">
        <v>1128</v>
      </c>
      <c r="J26" s="1037"/>
      <c r="K26" s="1037"/>
      <c r="L26" s="1036" t="s">
        <v>157</v>
      </c>
      <c r="M26" s="1036"/>
      <c r="N26" s="1036"/>
      <c r="O26" s="1039" t="s">
        <v>94</v>
      </c>
      <c r="P26" s="1039"/>
      <c r="Q26" s="1039"/>
      <c r="R26" s="1039" t="s">
        <v>1137</v>
      </c>
      <c r="S26" s="1039"/>
      <c r="T26" s="1039"/>
      <c r="U26" s="323">
        <v>1</v>
      </c>
      <c r="V26" s="56"/>
    </row>
    <row r="27" spans="2:23" s="58" customFormat="1" ht="72.75" customHeight="1">
      <c r="B27" s="316" t="s">
        <v>1068</v>
      </c>
      <c r="C27" s="1051" t="s">
        <v>1107</v>
      </c>
      <c r="D27" s="1051"/>
      <c r="E27" s="1035" t="s">
        <v>1119</v>
      </c>
      <c r="F27" s="1035"/>
      <c r="G27" s="1036" t="s">
        <v>97</v>
      </c>
      <c r="H27" s="1036"/>
      <c r="I27" s="1037" t="s">
        <v>1129</v>
      </c>
      <c r="J27" s="1037"/>
      <c r="K27" s="1037"/>
      <c r="L27" s="1036" t="s">
        <v>157</v>
      </c>
      <c r="M27" s="1036"/>
      <c r="N27" s="1036"/>
      <c r="O27" s="1039" t="s">
        <v>94</v>
      </c>
      <c r="P27" s="1039"/>
      <c r="Q27" s="1039"/>
      <c r="R27" s="1039" t="s">
        <v>1138</v>
      </c>
      <c r="S27" s="1039"/>
      <c r="T27" s="1039"/>
      <c r="U27" s="323">
        <v>1</v>
      </c>
      <c r="V27" s="56"/>
    </row>
    <row r="28" spans="2:23" s="58" customFormat="1" ht="59.25" customHeight="1">
      <c r="B28" s="316" t="s">
        <v>1073</v>
      </c>
      <c r="C28" s="1052" t="s">
        <v>1108</v>
      </c>
      <c r="D28" s="1052"/>
      <c r="E28" s="1035" t="s">
        <v>1120</v>
      </c>
      <c r="F28" s="1035"/>
      <c r="G28" s="1036" t="s">
        <v>97</v>
      </c>
      <c r="H28" s="1036"/>
      <c r="I28" s="1037" t="s">
        <v>1130</v>
      </c>
      <c r="J28" s="1037"/>
      <c r="K28" s="1037"/>
      <c r="L28" s="1036" t="s">
        <v>157</v>
      </c>
      <c r="M28" s="1036"/>
      <c r="N28" s="1036"/>
      <c r="O28" s="1039" t="s">
        <v>94</v>
      </c>
      <c r="P28" s="1039"/>
      <c r="Q28" s="1039"/>
      <c r="R28" s="1039" t="s">
        <v>1139</v>
      </c>
      <c r="S28" s="1039"/>
      <c r="T28" s="1039"/>
      <c r="U28" s="323">
        <v>1</v>
      </c>
      <c r="V28" s="56"/>
    </row>
    <row r="29" spans="2:23" s="58" customFormat="1" ht="81" customHeight="1">
      <c r="B29" s="316" t="s">
        <v>1111</v>
      </c>
      <c r="C29" s="1052" t="s">
        <v>1109</v>
      </c>
      <c r="D29" s="1052"/>
      <c r="E29" s="1035" t="s">
        <v>1121</v>
      </c>
      <c r="F29" s="1035"/>
      <c r="G29" s="1036" t="s">
        <v>97</v>
      </c>
      <c r="H29" s="1036"/>
      <c r="I29" s="1037" t="s">
        <v>1131</v>
      </c>
      <c r="J29" s="1037"/>
      <c r="K29" s="1037"/>
      <c r="L29" s="1036" t="s">
        <v>157</v>
      </c>
      <c r="M29" s="1036"/>
      <c r="N29" s="1036"/>
      <c r="O29" s="1039" t="s">
        <v>94</v>
      </c>
      <c r="P29" s="1039"/>
      <c r="Q29" s="1039"/>
      <c r="R29" s="1039" t="s">
        <v>1140</v>
      </c>
      <c r="S29" s="1039"/>
      <c r="T29" s="1039"/>
      <c r="U29" s="323">
        <v>1</v>
      </c>
      <c r="V29" s="56"/>
    </row>
    <row r="30" spans="2:23" s="58" customFormat="1" ht="65.25" customHeight="1">
      <c r="B30" s="316" t="s">
        <v>1112</v>
      </c>
      <c r="C30" s="1053" t="s">
        <v>1110</v>
      </c>
      <c r="D30" s="1053"/>
      <c r="E30" s="1035" t="s">
        <v>1122</v>
      </c>
      <c r="F30" s="1035"/>
      <c r="G30" s="1036" t="s">
        <v>97</v>
      </c>
      <c r="H30" s="1036"/>
      <c r="I30" s="1037" t="s">
        <v>1132</v>
      </c>
      <c r="J30" s="1037"/>
      <c r="K30" s="1037"/>
      <c r="L30" s="1036" t="s">
        <v>157</v>
      </c>
      <c r="M30" s="1036"/>
      <c r="N30" s="1036"/>
      <c r="O30" s="1039" t="s">
        <v>94</v>
      </c>
      <c r="P30" s="1039"/>
      <c r="Q30" s="1039"/>
      <c r="R30" s="1073" t="s">
        <v>1136</v>
      </c>
      <c r="S30" s="1073"/>
      <c r="T30" s="1073"/>
      <c r="U30" s="323">
        <v>1</v>
      </c>
      <c r="V30" s="56"/>
    </row>
    <row r="31" spans="2:23" s="67" customFormat="1" ht="44.4" customHeight="1">
      <c r="B31" s="324" t="s">
        <v>427</v>
      </c>
      <c r="C31" s="1054" t="s">
        <v>142</v>
      </c>
      <c r="D31" s="1054"/>
      <c r="E31" s="1054"/>
      <c r="F31" s="1054"/>
      <c r="G31" s="317" t="s">
        <v>28</v>
      </c>
      <c r="H31" s="317" t="s">
        <v>30</v>
      </c>
      <c r="I31" s="317" t="s">
        <v>31</v>
      </c>
      <c r="J31" s="317" t="s">
        <v>32</v>
      </c>
      <c r="K31" s="317" t="s">
        <v>33</v>
      </c>
      <c r="L31" s="317" t="s">
        <v>34</v>
      </c>
      <c r="M31" s="317" t="s">
        <v>35</v>
      </c>
      <c r="N31" s="317" t="s">
        <v>36</v>
      </c>
      <c r="O31" s="317" t="s">
        <v>37</v>
      </c>
      <c r="P31" s="317" t="s">
        <v>38</v>
      </c>
      <c r="Q31" s="317" t="s">
        <v>39</v>
      </c>
      <c r="R31" s="317" t="s">
        <v>40</v>
      </c>
      <c r="S31" s="317" t="s">
        <v>41</v>
      </c>
      <c r="T31" s="317" t="s">
        <v>42</v>
      </c>
      <c r="U31" s="324" t="s">
        <v>143</v>
      </c>
      <c r="V31" s="84"/>
      <c r="W31" s="65"/>
    </row>
    <row r="32" spans="2:23" s="140" customFormat="1" ht="19.5" customHeight="1">
      <c r="B32" s="325" t="s">
        <v>44</v>
      </c>
      <c r="C32" s="1057" t="s">
        <v>656</v>
      </c>
      <c r="D32" s="1057"/>
      <c r="E32" s="1057"/>
      <c r="F32" s="1057"/>
      <c r="G32" s="318" t="s">
        <v>664</v>
      </c>
      <c r="H32" s="319">
        <v>1</v>
      </c>
      <c r="I32" s="319">
        <v>1</v>
      </c>
      <c r="J32" s="319">
        <v>1</v>
      </c>
      <c r="K32" s="319">
        <v>1</v>
      </c>
      <c r="L32" s="319">
        <v>1</v>
      </c>
      <c r="M32" s="319">
        <v>1</v>
      </c>
      <c r="N32" s="319">
        <v>1</v>
      </c>
      <c r="O32" s="319">
        <v>1</v>
      </c>
      <c r="P32" s="319">
        <v>1</v>
      </c>
      <c r="Q32" s="319">
        <v>1</v>
      </c>
      <c r="R32" s="319">
        <v>1</v>
      </c>
      <c r="S32" s="319">
        <v>1</v>
      </c>
      <c r="T32" s="320">
        <f>SUM(H32:S32)</f>
        <v>12</v>
      </c>
      <c r="U32" s="1055">
        <f>+T33/T32</f>
        <v>1</v>
      </c>
      <c r="V32" s="77"/>
    </row>
    <row r="33" spans="2:22" s="140" customFormat="1" ht="21" customHeight="1">
      <c r="B33" s="325" t="s">
        <v>45</v>
      </c>
      <c r="C33" s="1057" t="s">
        <v>657</v>
      </c>
      <c r="D33" s="1057"/>
      <c r="E33" s="1057"/>
      <c r="F33" s="1057"/>
      <c r="G33" s="318" t="s">
        <v>664</v>
      </c>
      <c r="H33" s="319">
        <v>1</v>
      </c>
      <c r="I33" s="319">
        <v>1</v>
      </c>
      <c r="J33" s="319">
        <v>1</v>
      </c>
      <c r="K33" s="319">
        <v>1</v>
      </c>
      <c r="L33" s="319">
        <v>1</v>
      </c>
      <c r="M33" s="319">
        <v>1</v>
      </c>
      <c r="N33" s="319">
        <v>1</v>
      </c>
      <c r="O33" s="319">
        <v>1</v>
      </c>
      <c r="P33" s="319">
        <v>1</v>
      </c>
      <c r="Q33" s="319">
        <v>1</v>
      </c>
      <c r="R33" s="319">
        <v>1</v>
      </c>
      <c r="S33" s="319">
        <v>1</v>
      </c>
      <c r="T33" s="320">
        <f>SUM(H33:S33)</f>
        <v>12</v>
      </c>
      <c r="U33" s="1055"/>
      <c r="V33" s="77"/>
    </row>
    <row r="34" spans="2:22" s="140" customFormat="1" ht="27" customHeight="1">
      <c r="B34" s="324" t="s">
        <v>427</v>
      </c>
      <c r="C34" s="1054" t="s">
        <v>142</v>
      </c>
      <c r="D34" s="1054"/>
      <c r="E34" s="1054"/>
      <c r="F34" s="1054"/>
      <c r="G34" s="317" t="s">
        <v>28</v>
      </c>
      <c r="H34" s="317" t="s">
        <v>30</v>
      </c>
      <c r="I34" s="317" t="s">
        <v>31</v>
      </c>
      <c r="J34" s="317" t="s">
        <v>32</v>
      </c>
      <c r="K34" s="317" t="s">
        <v>33</v>
      </c>
      <c r="L34" s="317" t="s">
        <v>34</v>
      </c>
      <c r="M34" s="317" t="s">
        <v>35</v>
      </c>
      <c r="N34" s="317" t="s">
        <v>36</v>
      </c>
      <c r="O34" s="317" t="s">
        <v>37</v>
      </c>
      <c r="P34" s="317" t="s">
        <v>38</v>
      </c>
      <c r="Q34" s="317" t="s">
        <v>39</v>
      </c>
      <c r="R34" s="317" t="s">
        <v>40</v>
      </c>
      <c r="S34" s="317" t="s">
        <v>41</v>
      </c>
      <c r="T34" s="317" t="s">
        <v>42</v>
      </c>
      <c r="U34" s="324" t="s">
        <v>143</v>
      </c>
      <c r="V34" s="77"/>
    </row>
    <row r="35" spans="2:22" s="140" customFormat="1" ht="20.25" customHeight="1">
      <c r="B35" s="325" t="s">
        <v>44</v>
      </c>
      <c r="C35" s="1058" t="s">
        <v>658</v>
      </c>
      <c r="D35" s="1058"/>
      <c r="E35" s="1058"/>
      <c r="F35" s="1058"/>
      <c r="G35" s="318" t="s">
        <v>665</v>
      </c>
      <c r="H35" s="319">
        <v>1</v>
      </c>
      <c r="I35" s="319">
        <v>1</v>
      </c>
      <c r="J35" s="319">
        <v>1</v>
      </c>
      <c r="K35" s="319">
        <v>1</v>
      </c>
      <c r="L35" s="319">
        <v>1</v>
      </c>
      <c r="M35" s="319">
        <v>1</v>
      </c>
      <c r="N35" s="319">
        <v>1</v>
      </c>
      <c r="O35" s="319">
        <v>1</v>
      </c>
      <c r="P35" s="319">
        <v>1</v>
      </c>
      <c r="Q35" s="319">
        <v>1</v>
      </c>
      <c r="R35" s="319">
        <v>1</v>
      </c>
      <c r="S35" s="319">
        <v>1</v>
      </c>
      <c r="T35" s="320">
        <f>SUM(H35:S35)</f>
        <v>12</v>
      </c>
      <c r="U35" s="1055">
        <f>+T36/T35</f>
        <v>1</v>
      </c>
      <c r="V35" s="77"/>
    </row>
    <row r="36" spans="2:22" s="140" customFormat="1" ht="18.75" customHeight="1">
      <c r="B36" s="325" t="s">
        <v>45</v>
      </c>
      <c r="C36" s="1058" t="s">
        <v>659</v>
      </c>
      <c r="D36" s="1058"/>
      <c r="E36" s="1058"/>
      <c r="F36" s="1058"/>
      <c r="G36" s="318" t="s">
        <v>665</v>
      </c>
      <c r="H36" s="319">
        <v>1</v>
      </c>
      <c r="I36" s="319">
        <v>1</v>
      </c>
      <c r="J36" s="319">
        <v>1</v>
      </c>
      <c r="K36" s="319">
        <v>1</v>
      </c>
      <c r="L36" s="319">
        <v>1</v>
      </c>
      <c r="M36" s="319">
        <v>1</v>
      </c>
      <c r="N36" s="319">
        <v>1</v>
      </c>
      <c r="O36" s="319">
        <v>1</v>
      </c>
      <c r="P36" s="319">
        <v>1</v>
      </c>
      <c r="Q36" s="319">
        <v>1</v>
      </c>
      <c r="R36" s="319">
        <v>1</v>
      </c>
      <c r="S36" s="319">
        <v>1</v>
      </c>
      <c r="T36" s="320">
        <f>SUM(H36:S36)</f>
        <v>12</v>
      </c>
      <c r="U36" s="1055"/>
      <c r="V36" s="77"/>
    </row>
    <row r="37" spans="2:22" s="140" customFormat="1" ht="41.4" customHeight="1">
      <c r="B37" s="324" t="s">
        <v>427</v>
      </c>
      <c r="C37" s="1054" t="s">
        <v>142</v>
      </c>
      <c r="D37" s="1054"/>
      <c r="E37" s="1054"/>
      <c r="F37" s="1054"/>
      <c r="G37" s="317" t="s">
        <v>28</v>
      </c>
      <c r="H37" s="317" t="s">
        <v>30</v>
      </c>
      <c r="I37" s="317" t="s">
        <v>31</v>
      </c>
      <c r="J37" s="317" t="s">
        <v>32</v>
      </c>
      <c r="K37" s="317" t="s">
        <v>33</v>
      </c>
      <c r="L37" s="317" t="s">
        <v>34</v>
      </c>
      <c r="M37" s="317" t="s">
        <v>35</v>
      </c>
      <c r="N37" s="317" t="s">
        <v>36</v>
      </c>
      <c r="O37" s="317" t="s">
        <v>37</v>
      </c>
      <c r="P37" s="317" t="s">
        <v>38</v>
      </c>
      <c r="Q37" s="317" t="s">
        <v>39</v>
      </c>
      <c r="R37" s="317" t="s">
        <v>40</v>
      </c>
      <c r="S37" s="317" t="s">
        <v>41</v>
      </c>
      <c r="T37" s="317" t="s">
        <v>42</v>
      </c>
      <c r="U37" s="324" t="s">
        <v>143</v>
      </c>
      <c r="V37" s="77"/>
    </row>
    <row r="38" spans="2:22" s="140" customFormat="1" ht="31.2" customHeight="1">
      <c r="B38" s="325" t="s">
        <v>44</v>
      </c>
      <c r="C38" s="1058" t="s">
        <v>660</v>
      </c>
      <c r="D38" s="1058"/>
      <c r="E38" s="1058"/>
      <c r="F38" s="1058"/>
      <c r="G38" s="318" t="s">
        <v>664</v>
      </c>
      <c r="H38" s="319">
        <v>1</v>
      </c>
      <c r="I38" s="319">
        <v>1</v>
      </c>
      <c r="J38" s="319">
        <v>1</v>
      </c>
      <c r="K38" s="319">
        <v>1</v>
      </c>
      <c r="L38" s="319">
        <v>1</v>
      </c>
      <c r="M38" s="319">
        <v>1</v>
      </c>
      <c r="N38" s="319">
        <v>1</v>
      </c>
      <c r="O38" s="319">
        <v>1</v>
      </c>
      <c r="P38" s="319">
        <v>1</v>
      </c>
      <c r="Q38" s="319">
        <v>1</v>
      </c>
      <c r="R38" s="319">
        <v>1</v>
      </c>
      <c r="S38" s="319">
        <v>1</v>
      </c>
      <c r="T38" s="320">
        <f>SUM(H38:S38)</f>
        <v>12</v>
      </c>
      <c r="U38" s="1056">
        <f>+T38/T39</f>
        <v>1</v>
      </c>
      <c r="V38" s="77"/>
    </row>
    <row r="39" spans="2:22" s="140" customFormat="1" ht="31.2" customHeight="1">
      <c r="B39" s="325" t="s">
        <v>45</v>
      </c>
      <c r="C39" s="1058" t="s">
        <v>661</v>
      </c>
      <c r="D39" s="1058"/>
      <c r="E39" s="1058"/>
      <c r="F39" s="1058"/>
      <c r="G39" s="318" t="s">
        <v>664</v>
      </c>
      <c r="H39" s="319">
        <v>1</v>
      </c>
      <c r="I39" s="319">
        <v>1</v>
      </c>
      <c r="J39" s="319">
        <v>1</v>
      </c>
      <c r="K39" s="319">
        <v>1</v>
      </c>
      <c r="L39" s="319">
        <v>1</v>
      </c>
      <c r="M39" s="319">
        <v>1</v>
      </c>
      <c r="N39" s="319">
        <v>1</v>
      </c>
      <c r="O39" s="319">
        <v>1</v>
      </c>
      <c r="P39" s="319">
        <v>1</v>
      </c>
      <c r="Q39" s="319">
        <v>1</v>
      </c>
      <c r="R39" s="319">
        <v>1</v>
      </c>
      <c r="S39" s="319">
        <v>1</v>
      </c>
      <c r="T39" s="320">
        <f>SUM(H39:S39)</f>
        <v>12</v>
      </c>
      <c r="U39" s="1056"/>
      <c r="V39" s="77"/>
    </row>
    <row r="40" spans="2:22" s="140" customFormat="1" ht="41.4" customHeight="1">
      <c r="B40" s="324" t="s">
        <v>427</v>
      </c>
      <c r="C40" s="1054" t="s">
        <v>142</v>
      </c>
      <c r="D40" s="1054"/>
      <c r="E40" s="1054"/>
      <c r="F40" s="1054"/>
      <c r="G40" s="317" t="s">
        <v>28</v>
      </c>
      <c r="H40" s="317" t="s">
        <v>30</v>
      </c>
      <c r="I40" s="317" t="s">
        <v>31</v>
      </c>
      <c r="J40" s="317" t="s">
        <v>32</v>
      </c>
      <c r="K40" s="317" t="s">
        <v>33</v>
      </c>
      <c r="L40" s="317" t="s">
        <v>34</v>
      </c>
      <c r="M40" s="317" t="s">
        <v>35</v>
      </c>
      <c r="N40" s="317" t="s">
        <v>36</v>
      </c>
      <c r="O40" s="317" t="s">
        <v>37</v>
      </c>
      <c r="P40" s="317" t="s">
        <v>38</v>
      </c>
      <c r="Q40" s="317" t="s">
        <v>39</v>
      </c>
      <c r="R40" s="317" t="s">
        <v>40</v>
      </c>
      <c r="S40" s="317" t="s">
        <v>41</v>
      </c>
      <c r="T40" s="317" t="s">
        <v>42</v>
      </c>
      <c r="U40" s="324" t="s">
        <v>143</v>
      </c>
      <c r="V40" s="77"/>
    </row>
    <row r="41" spans="2:22" s="140" customFormat="1" ht="26.25" customHeight="1">
      <c r="B41" s="325" t="s">
        <v>44</v>
      </c>
      <c r="C41" s="1057" t="s">
        <v>222</v>
      </c>
      <c r="D41" s="1057"/>
      <c r="E41" s="1057"/>
      <c r="F41" s="1057"/>
      <c r="G41" s="318" t="s">
        <v>275</v>
      </c>
      <c r="H41" s="319">
        <v>1</v>
      </c>
      <c r="I41" s="319">
        <v>1</v>
      </c>
      <c r="J41" s="319">
        <v>1</v>
      </c>
      <c r="K41" s="319">
        <v>1</v>
      </c>
      <c r="L41" s="319">
        <v>1</v>
      </c>
      <c r="M41" s="319">
        <v>1</v>
      </c>
      <c r="N41" s="319">
        <v>1</v>
      </c>
      <c r="O41" s="319">
        <v>1</v>
      </c>
      <c r="P41" s="319">
        <v>1</v>
      </c>
      <c r="Q41" s="319">
        <v>1</v>
      </c>
      <c r="R41" s="319">
        <v>1</v>
      </c>
      <c r="S41" s="319">
        <v>1</v>
      </c>
      <c r="T41" s="320">
        <f>SUM(H41:S41)</f>
        <v>12</v>
      </c>
      <c r="U41" s="1055">
        <f>+T42/T41</f>
        <v>1</v>
      </c>
      <c r="V41" s="77"/>
    </row>
    <row r="42" spans="2:22" s="140" customFormat="1" ht="25.5" customHeight="1">
      <c r="B42" s="325" t="s">
        <v>45</v>
      </c>
      <c r="C42" s="1058" t="s">
        <v>663</v>
      </c>
      <c r="D42" s="1058"/>
      <c r="E42" s="1058"/>
      <c r="F42" s="1058"/>
      <c r="G42" s="318" t="s">
        <v>275</v>
      </c>
      <c r="H42" s="319">
        <v>1</v>
      </c>
      <c r="I42" s="319">
        <v>1</v>
      </c>
      <c r="J42" s="319">
        <v>1</v>
      </c>
      <c r="K42" s="319">
        <v>1</v>
      </c>
      <c r="L42" s="319">
        <v>1</v>
      </c>
      <c r="M42" s="319">
        <v>1</v>
      </c>
      <c r="N42" s="319">
        <v>1</v>
      </c>
      <c r="O42" s="319">
        <v>1</v>
      </c>
      <c r="P42" s="319">
        <v>1</v>
      </c>
      <c r="Q42" s="319">
        <v>1</v>
      </c>
      <c r="R42" s="319">
        <v>1</v>
      </c>
      <c r="S42" s="319">
        <v>1</v>
      </c>
      <c r="T42" s="320">
        <f>SUM(H42:S42)</f>
        <v>12</v>
      </c>
      <c r="U42" s="1055"/>
      <c r="V42" s="77"/>
    </row>
    <row r="43" spans="2:22" customFormat="1" ht="29.25" customHeight="1">
      <c r="B43" s="324" t="s">
        <v>427</v>
      </c>
      <c r="C43" s="1054" t="s">
        <v>142</v>
      </c>
      <c r="D43" s="1054"/>
      <c r="E43" s="1054"/>
      <c r="F43" s="1054"/>
      <c r="G43" s="317" t="s">
        <v>28</v>
      </c>
      <c r="H43" s="317" t="s">
        <v>30</v>
      </c>
      <c r="I43" s="326" t="s">
        <v>31</v>
      </c>
      <c r="J43" s="326" t="s">
        <v>32</v>
      </c>
      <c r="K43" s="326" t="s">
        <v>33</v>
      </c>
      <c r="L43" s="317" t="s">
        <v>34</v>
      </c>
      <c r="M43" s="317" t="s">
        <v>35</v>
      </c>
      <c r="N43" s="317" t="s">
        <v>36</v>
      </c>
      <c r="O43" s="317" t="s">
        <v>37</v>
      </c>
      <c r="P43" s="317" t="s">
        <v>38</v>
      </c>
      <c r="Q43" s="317" t="s">
        <v>39</v>
      </c>
      <c r="R43" s="317" t="s">
        <v>40</v>
      </c>
      <c r="S43" s="317" t="s">
        <v>41</v>
      </c>
      <c r="T43" s="317" t="s">
        <v>42</v>
      </c>
      <c r="U43" s="324" t="s">
        <v>143</v>
      </c>
      <c r="V43" s="77"/>
    </row>
    <row r="44" spans="2:22" customFormat="1" ht="16.5" customHeight="1">
      <c r="B44" s="325" t="s">
        <v>44</v>
      </c>
      <c r="C44" s="1058" t="s">
        <v>1157</v>
      </c>
      <c r="D44" s="1058"/>
      <c r="E44" s="1058"/>
      <c r="F44" s="1058"/>
      <c r="G44" s="318" t="s">
        <v>218</v>
      </c>
      <c r="H44" s="319">
        <v>1</v>
      </c>
      <c r="I44" s="319">
        <v>1</v>
      </c>
      <c r="J44" s="319">
        <v>1</v>
      </c>
      <c r="K44" s="319">
        <v>1</v>
      </c>
      <c r="L44" s="319">
        <v>1</v>
      </c>
      <c r="M44" s="319">
        <v>1</v>
      </c>
      <c r="N44" s="319">
        <v>1</v>
      </c>
      <c r="O44" s="319">
        <v>1</v>
      </c>
      <c r="P44" s="319">
        <v>1</v>
      </c>
      <c r="Q44" s="319">
        <v>1</v>
      </c>
      <c r="R44" s="319">
        <v>1</v>
      </c>
      <c r="S44" s="319">
        <v>1</v>
      </c>
      <c r="T44" s="320">
        <v>12</v>
      </c>
      <c r="U44" s="1055">
        <v>1</v>
      </c>
      <c r="V44" s="77"/>
    </row>
    <row r="45" spans="2:22" customFormat="1" ht="24" customHeight="1">
      <c r="B45" s="325" t="s">
        <v>45</v>
      </c>
      <c r="C45" s="1057" t="s">
        <v>1158</v>
      </c>
      <c r="D45" s="1057"/>
      <c r="E45" s="1057"/>
      <c r="F45" s="1057"/>
      <c r="G45" s="318" t="s">
        <v>218</v>
      </c>
      <c r="H45" s="319">
        <v>1</v>
      </c>
      <c r="I45" s="319">
        <v>1</v>
      </c>
      <c r="J45" s="319">
        <v>1</v>
      </c>
      <c r="K45" s="319">
        <v>1</v>
      </c>
      <c r="L45" s="319">
        <v>1</v>
      </c>
      <c r="M45" s="319">
        <v>1</v>
      </c>
      <c r="N45" s="319">
        <v>1</v>
      </c>
      <c r="O45" s="319">
        <v>1</v>
      </c>
      <c r="P45" s="319">
        <v>1</v>
      </c>
      <c r="Q45" s="319">
        <v>1</v>
      </c>
      <c r="R45" s="319">
        <v>1</v>
      </c>
      <c r="S45" s="319">
        <v>1</v>
      </c>
      <c r="T45" s="320">
        <v>12</v>
      </c>
      <c r="U45" s="1055"/>
      <c r="V45" s="77"/>
    </row>
    <row r="46" spans="2:22" customFormat="1" ht="34.5" customHeight="1">
      <c r="B46" s="324" t="s">
        <v>427</v>
      </c>
      <c r="C46" s="1054" t="s">
        <v>142</v>
      </c>
      <c r="D46" s="1054"/>
      <c r="E46" s="1054"/>
      <c r="F46" s="1054"/>
      <c r="G46" s="317" t="s">
        <v>28</v>
      </c>
      <c r="H46" s="317" t="s">
        <v>30</v>
      </c>
      <c r="I46" s="317" t="s">
        <v>31</v>
      </c>
      <c r="J46" s="317" t="s">
        <v>32</v>
      </c>
      <c r="K46" s="317" t="s">
        <v>33</v>
      </c>
      <c r="L46" s="317" t="s">
        <v>34</v>
      </c>
      <c r="M46" s="317" t="s">
        <v>35</v>
      </c>
      <c r="N46" s="317" t="s">
        <v>36</v>
      </c>
      <c r="O46" s="317" t="s">
        <v>37</v>
      </c>
      <c r="P46" s="317" t="s">
        <v>38</v>
      </c>
      <c r="Q46" s="317" t="s">
        <v>39</v>
      </c>
      <c r="R46" s="317" t="s">
        <v>40</v>
      </c>
      <c r="S46" s="317" t="s">
        <v>41</v>
      </c>
      <c r="T46" s="317" t="s">
        <v>42</v>
      </c>
      <c r="U46" s="324" t="s">
        <v>143</v>
      </c>
      <c r="V46" s="77"/>
    </row>
    <row r="47" spans="2:22" customFormat="1" ht="20.25" customHeight="1">
      <c r="B47" s="325" t="s">
        <v>44</v>
      </c>
      <c r="C47" s="1058" t="s">
        <v>1159</v>
      </c>
      <c r="D47" s="1058"/>
      <c r="E47" s="1058"/>
      <c r="F47" s="1058"/>
      <c r="G47" s="318" t="s">
        <v>128</v>
      </c>
      <c r="H47" s="319">
        <v>1</v>
      </c>
      <c r="I47" s="319">
        <v>1</v>
      </c>
      <c r="J47" s="319">
        <v>1</v>
      </c>
      <c r="K47" s="319">
        <v>1</v>
      </c>
      <c r="L47" s="319">
        <v>1</v>
      </c>
      <c r="M47" s="319">
        <v>1</v>
      </c>
      <c r="N47" s="319">
        <v>1</v>
      </c>
      <c r="O47" s="319">
        <v>1</v>
      </c>
      <c r="P47" s="319">
        <v>1</v>
      </c>
      <c r="Q47" s="319">
        <v>1</v>
      </c>
      <c r="R47" s="319">
        <v>1</v>
      </c>
      <c r="S47" s="319">
        <v>1</v>
      </c>
      <c r="T47" s="320">
        <v>12</v>
      </c>
      <c r="U47" s="1055">
        <f>T48/T47</f>
        <v>1</v>
      </c>
      <c r="V47" s="77"/>
    </row>
    <row r="48" spans="2:22" customFormat="1" ht="27" customHeight="1">
      <c r="B48" s="325" t="s">
        <v>45</v>
      </c>
      <c r="C48" s="1058" t="s">
        <v>1160</v>
      </c>
      <c r="D48" s="1058"/>
      <c r="E48" s="1058"/>
      <c r="F48" s="1058"/>
      <c r="G48" s="318" t="s">
        <v>128</v>
      </c>
      <c r="H48" s="319">
        <v>1</v>
      </c>
      <c r="I48" s="319">
        <v>1</v>
      </c>
      <c r="J48" s="319">
        <v>1</v>
      </c>
      <c r="K48" s="319">
        <v>1</v>
      </c>
      <c r="L48" s="319">
        <v>1</v>
      </c>
      <c r="M48" s="319">
        <v>1</v>
      </c>
      <c r="N48" s="319">
        <v>1</v>
      </c>
      <c r="O48" s="319">
        <v>1</v>
      </c>
      <c r="P48" s="319">
        <v>1</v>
      </c>
      <c r="Q48" s="319">
        <v>1</v>
      </c>
      <c r="R48" s="319">
        <v>1</v>
      </c>
      <c r="S48" s="319">
        <v>1</v>
      </c>
      <c r="T48" s="320">
        <v>12</v>
      </c>
      <c r="U48" s="1055"/>
      <c r="V48" s="77"/>
    </row>
    <row r="49" spans="2:22" customFormat="1" ht="27" customHeight="1">
      <c r="B49" s="324" t="s">
        <v>427</v>
      </c>
      <c r="C49" s="1054" t="s">
        <v>142</v>
      </c>
      <c r="D49" s="1054"/>
      <c r="E49" s="1054"/>
      <c r="F49" s="1054"/>
      <c r="G49" s="317" t="s">
        <v>28</v>
      </c>
      <c r="H49" s="317" t="s">
        <v>30</v>
      </c>
      <c r="I49" s="317" t="s">
        <v>31</v>
      </c>
      <c r="J49" s="317" t="s">
        <v>32</v>
      </c>
      <c r="K49" s="317" t="s">
        <v>33</v>
      </c>
      <c r="L49" s="317" t="s">
        <v>34</v>
      </c>
      <c r="M49" s="317" t="s">
        <v>35</v>
      </c>
      <c r="N49" s="317" t="s">
        <v>36</v>
      </c>
      <c r="O49" s="317" t="s">
        <v>37</v>
      </c>
      <c r="P49" s="317" t="s">
        <v>38</v>
      </c>
      <c r="Q49" s="317" t="s">
        <v>39</v>
      </c>
      <c r="R49" s="317" t="s">
        <v>40</v>
      </c>
      <c r="S49" s="317" t="s">
        <v>41</v>
      </c>
      <c r="T49" s="317" t="s">
        <v>42</v>
      </c>
      <c r="U49" s="324" t="s">
        <v>143</v>
      </c>
      <c r="V49" s="77"/>
    </row>
    <row r="50" spans="2:22" customFormat="1" ht="22.5" customHeight="1">
      <c r="B50" s="325" t="s">
        <v>44</v>
      </c>
      <c r="C50" s="1058" t="s">
        <v>1161</v>
      </c>
      <c r="D50" s="1058"/>
      <c r="E50" s="1058"/>
      <c r="F50" s="1058"/>
      <c r="G50" s="318" t="s">
        <v>1154</v>
      </c>
      <c r="H50" s="319">
        <v>1</v>
      </c>
      <c r="I50" s="319">
        <v>1</v>
      </c>
      <c r="J50" s="319">
        <v>1</v>
      </c>
      <c r="K50" s="319">
        <v>1</v>
      </c>
      <c r="L50" s="319">
        <v>1</v>
      </c>
      <c r="M50" s="319">
        <v>1</v>
      </c>
      <c r="N50" s="319">
        <v>1</v>
      </c>
      <c r="O50" s="319">
        <v>1</v>
      </c>
      <c r="P50" s="319">
        <v>1</v>
      </c>
      <c r="Q50" s="319">
        <v>1</v>
      </c>
      <c r="R50" s="319">
        <v>1</v>
      </c>
      <c r="S50" s="319">
        <v>1</v>
      </c>
      <c r="T50" s="320">
        <v>12</v>
      </c>
      <c r="U50" s="1055">
        <f>T51/T50</f>
        <v>1</v>
      </c>
      <c r="V50" s="77"/>
    </row>
    <row r="51" spans="2:22" customFormat="1" ht="22.5" customHeight="1">
      <c r="B51" s="325" t="s">
        <v>45</v>
      </c>
      <c r="C51" s="1058" t="s">
        <v>1162</v>
      </c>
      <c r="D51" s="1058"/>
      <c r="E51" s="1058"/>
      <c r="F51" s="1058"/>
      <c r="G51" s="318" t="s">
        <v>1154</v>
      </c>
      <c r="H51" s="319">
        <v>1</v>
      </c>
      <c r="I51" s="319">
        <v>1</v>
      </c>
      <c r="J51" s="319">
        <v>1</v>
      </c>
      <c r="K51" s="319">
        <v>1</v>
      </c>
      <c r="L51" s="319">
        <v>1</v>
      </c>
      <c r="M51" s="319">
        <v>1</v>
      </c>
      <c r="N51" s="319">
        <v>1</v>
      </c>
      <c r="O51" s="319">
        <v>1</v>
      </c>
      <c r="P51" s="319">
        <v>1</v>
      </c>
      <c r="Q51" s="319">
        <v>1</v>
      </c>
      <c r="R51" s="319">
        <v>1</v>
      </c>
      <c r="S51" s="319">
        <v>1</v>
      </c>
      <c r="T51" s="320">
        <v>12</v>
      </c>
      <c r="U51" s="1055"/>
      <c r="V51" s="77"/>
    </row>
    <row r="52" spans="2:22" customFormat="1" ht="31.5" customHeight="1">
      <c r="B52" s="324" t="s">
        <v>427</v>
      </c>
      <c r="C52" s="1054" t="s">
        <v>142</v>
      </c>
      <c r="D52" s="1054"/>
      <c r="E52" s="1054"/>
      <c r="F52" s="1054"/>
      <c r="G52" s="317" t="s">
        <v>28</v>
      </c>
      <c r="H52" s="317" t="s">
        <v>30</v>
      </c>
      <c r="I52" s="317" t="s">
        <v>31</v>
      </c>
      <c r="J52" s="317" t="s">
        <v>32</v>
      </c>
      <c r="K52" s="317" t="s">
        <v>33</v>
      </c>
      <c r="L52" s="317" t="s">
        <v>34</v>
      </c>
      <c r="M52" s="317" t="s">
        <v>35</v>
      </c>
      <c r="N52" s="317" t="s">
        <v>36</v>
      </c>
      <c r="O52" s="317" t="s">
        <v>37</v>
      </c>
      <c r="P52" s="317" t="s">
        <v>38</v>
      </c>
      <c r="Q52" s="317" t="s">
        <v>39</v>
      </c>
      <c r="R52" s="317" t="s">
        <v>40</v>
      </c>
      <c r="S52" s="317" t="s">
        <v>41</v>
      </c>
      <c r="T52" s="317" t="s">
        <v>42</v>
      </c>
      <c r="U52" s="324" t="s">
        <v>143</v>
      </c>
      <c r="V52" s="77"/>
    </row>
    <row r="53" spans="2:22" customFormat="1" ht="24" customHeight="1">
      <c r="B53" s="325" t="s">
        <v>44</v>
      </c>
      <c r="C53" s="1072" t="s">
        <v>1141</v>
      </c>
      <c r="D53" s="1072"/>
      <c r="E53" s="1072"/>
      <c r="F53" s="1072"/>
      <c r="G53" s="318" t="s">
        <v>170</v>
      </c>
      <c r="H53" s="319">
        <v>1</v>
      </c>
      <c r="I53" s="319">
        <v>1</v>
      </c>
      <c r="J53" s="319">
        <v>1</v>
      </c>
      <c r="K53" s="319">
        <v>1</v>
      </c>
      <c r="L53" s="319">
        <v>1</v>
      </c>
      <c r="M53" s="319">
        <v>1</v>
      </c>
      <c r="N53" s="319">
        <v>1</v>
      </c>
      <c r="O53" s="319">
        <v>1</v>
      </c>
      <c r="P53" s="319">
        <v>1</v>
      </c>
      <c r="Q53" s="319">
        <v>1</v>
      </c>
      <c r="R53" s="319">
        <v>1</v>
      </c>
      <c r="S53" s="319">
        <v>1</v>
      </c>
      <c r="T53" s="320">
        <f>SUM(H53:S53)</f>
        <v>12</v>
      </c>
      <c r="U53" s="1055">
        <f>T54/T53</f>
        <v>1</v>
      </c>
      <c r="V53" s="77"/>
    </row>
    <row r="54" spans="2:22" customFormat="1" ht="24" customHeight="1">
      <c r="B54" s="325" t="s">
        <v>45</v>
      </c>
      <c r="C54" s="1072" t="s">
        <v>1142</v>
      </c>
      <c r="D54" s="1072"/>
      <c r="E54" s="1072"/>
      <c r="F54" s="1072"/>
      <c r="G54" s="318" t="s">
        <v>170</v>
      </c>
      <c r="H54" s="319">
        <v>1</v>
      </c>
      <c r="I54" s="319">
        <v>1</v>
      </c>
      <c r="J54" s="319">
        <v>1</v>
      </c>
      <c r="K54" s="319">
        <v>1</v>
      </c>
      <c r="L54" s="319">
        <v>1</v>
      </c>
      <c r="M54" s="319">
        <v>1</v>
      </c>
      <c r="N54" s="319">
        <v>1</v>
      </c>
      <c r="O54" s="319">
        <v>1</v>
      </c>
      <c r="P54" s="319">
        <v>1</v>
      </c>
      <c r="Q54" s="319">
        <v>1</v>
      </c>
      <c r="R54" s="319">
        <v>1</v>
      </c>
      <c r="S54" s="319">
        <v>1</v>
      </c>
      <c r="T54" s="320">
        <f t="shared" ref="T54:T66" si="0">SUM(H54:S54)</f>
        <v>12</v>
      </c>
      <c r="U54" s="1055"/>
      <c r="V54" s="77"/>
    </row>
    <row r="55" spans="2:22" customFormat="1" ht="24" customHeight="1">
      <c r="B55" s="325" t="s">
        <v>44</v>
      </c>
      <c r="C55" s="1072" t="s">
        <v>1143</v>
      </c>
      <c r="D55" s="1072"/>
      <c r="E55" s="1072"/>
      <c r="F55" s="1072"/>
      <c r="G55" s="318" t="s">
        <v>1154</v>
      </c>
      <c r="H55" s="319">
        <v>1</v>
      </c>
      <c r="I55" s="319">
        <v>1</v>
      </c>
      <c r="J55" s="319">
        <v>1</v>
      </c>
      <c r="K55" s="319">
        <v>1</v>
      </c>
      <c r="L55" s="319">
        <v>1</v>
      </c>
      <c r="M55" s="319">
        <v>1</v>
      </c>
      <c r="N55" s="319">
        <v>1</v>
      </c>
      <c r="O55" s="319">
        <v>1</v>
      </c>
      <c r="P55" s="319">
        <v>1</v>
      </c>
      <c r="Q55" s="319">
        <v>1</v>
      </c>
      <c r="R55" s="319">
        <v>1</v>
      </c>
      <c r="S55" s="319">
        <v>1</v>
      </c>
      <c r="T55" s="320">
        <f t="shared" si="0"/>
        <v>12</v>
      </c>
      <c r="U55" s="1055">
        <f t="shared" ref="U55" si="1">T56/T55</f>
        <v>1</v>
      </c>
      <c r="V55" s="77"/>
    </row>
    <row r="56" spans="2:22" customFormat="1" ht="24" customHeight="1">
      <c r="B56" s="325" t="s">
        <v>45</v>
      </c>
      <c r="C56" s="1072" t="s">
        <v>1144</v>
      </c>
      <c r="D56" s="1072"/>
      <c r="E56" s="1072"/>
      <c r="F56" s="1072"/>
      <c r="G56" s="318" t="s">
        <v>1154</v>
      </c>
      <c r="H56" s="319">
        <v>1</v>
      </c>
      <c r="I56" s="319">
        <v>1</v>
      </c>
      <c r="J56" s="319">
        <v>1</v>
      </c>
      <c r="K56" s="319">
        <v>1</v>
      </c>
      <c r="L56" s="319">
        <v>1</v>
      </c>
      <c r="M56" s="319">
        <v>1</v>
      </c>
      <c r="N56" s="319">
        <v>1</v>
      </c>
      <c r="O56" s="319">
        <v>1</v>
      </c>
      <c r="P56" s="319">
        <v>1</v>
      </c>
      <c r="Q56" s="319">
        <v>1</v>
      </c>
      <c r="R56" s="319">
        <v>1</v>
      </c>
      <c r="S56" s="319">
        <v>1</v>
      </c>
      <c r="T56" s="320">
        <f t="shared" si="0"/>
        <v>12</v>
      </c>
      <c r="U56" s="1055"/>
      <c r="V56" s="77"/>
    </row>
    <row r="57" spans="2:22" customFormat="1" ht="24" customHeight="1">
      <c r="B57" s="325" t="s">
        <v>44</v>
      </c>
      <c r="C57" s="1072" t="s">
        <v>1145</v>
      </c>
      <c r="D57" s="1072"/>
      <c r="E57" s="1072"/>
      <c r="F57" s="1072"/>
      <c r="G57" s="318" t="s">
        <v>1155</v>
      </c>
      <c r="H57" s="319">
        <v>1</v>
      </c>
      <c r="I57" s="319">
        <v>1</v>
      </c>
      <c r="J57" s="319">
        <v>1</v>
      </c>
      <c r="K57" s="319">
        <v>1</v>
      </c>
      <c r="L57" s="319">
        <v>1</v>
      </c>
      <c r="M57" s="319">
        <v>1</v>
      </c>
      <c r="N57" s="319">
        <v>1</v>
      </c>
      <c r="O57" s="319">
        <v>1</v>
      </c>
      <c r="P57" s="319">
        <v>1</v>
      </c>
      <c r="Q57" s="319">
        <v>1</v>
      </c>
      <c r="R57" s="319">
        <v>1</v>
      </c>
      <c r="S57" s="319">
        <v>1</v>
      </c>
      <c r="T57" s="320">
        <f t="shared" si="0"/>
        <v>12</v>
      </c>
      <c r="U57" s="1055">
        <f t="shared" ref="U57" si="2">T58/T57</f>
        <v>1</v>
      </c>
      <c r="V57" s="77"/>
    </row>
    <row r="58" spans="2:22" customFormat="1" ht="24" customHeight="1">
      <c r="B58" s="325" t="s">
        <v>45</v>
      </c>
      <c r="C58" s="1072" t="s">
        <v>1146</v>
      </c>
      <c r="D58" s="1072"/>
      <c r="E58" s="1072"/>
      <c r="F58" s="1072"/>
      <c r="G58" s="318" t="s">
        <v>1155</v>
      </c>
      <c r="H58" s="319">
        <v>1</v>
      </c>
      <c r="I58" s="319">
        <v>1</v>
      </c>
      <c r="J58" s="319">
        <v>1</v>
      </c>
      <c r="K58" s="319">
        <v>1</v>
      </c>
      <c r="L58" s="319">
        <v>1</v>
      </c>
      <c r="M58" s="319">
        <v>1</v>
      </c>
      <c r="N58" s="319">
        <v>1</v>
      </c>
      <c r="O58" s="319">
        <v>1</v>
      </c>
      <c r="P58" s="319">
        <v>1</v>
      </c>
      <c r="Q58" s="319">
        <v>1</v>
      </c>
      <c r="R58" s="319">
        <v>1</v>
      </c>
      <c r="S58" s="319">
        <v>1</v>
      </c>
      <c r="T58" s="320">
        <f t="shared" si="0"/>
        <v>12</v>
      </c>
      <c r="U58" s="1055"/>
      <c r="V58" s="77"/>
    </row>
    <row r="59" spans="2:22" customFormat="1" ht="24" customHeight="1">
      <c r="B59" s="325" t="s">
        <v>44</v>
      </c>
      <c r="C59" s="1072" t="s">
        <v>1147</v>
      </c>
      <c r="D59" s="1072"/>
      <c r="E59" s="1072"/>
      <c r="F59" s="1072"/>
      <c r="G59" s="318" t="s">
        <v>519</v>
      </c>
      <c r="H59" s="319">
        <v>1</v>
      </c>
      <c r="I59" s="319">
        <v>1</v>
      </c>
      <c r="J59" s="319">
        <v>1</v>
      </c>
      <c r="K59" s="319">
        <v>1</v>
      </c>
      <c r="L59" s="319">
        <v>1</v>
      </c>
      <c r="M59" s="319">
        <v>1</v>
      </c>
      <c r="N59" s="319">
        <v>1</v>
      </c>
      <c r="O59" s="319">
        <v>1</v>
      </c>
      <c r="P59" s="319">
        <v>1</v>
      </c>
      <c r="Q59" s="319">
        <v>1</v>
      </c>
      <c r="R59" s="319">
        <v>1</v>
      </c>
      <c r="S59" s="319">
        <v>1</v>
      </c>
      <c r="T59" s="320">
        <f t="shared" si="0"/>
        <v>12</v>
      </c>
      <c r="U59" s="1055">
        <f t="shared" ref="U59" si="3">T60/T59</f>
        <v>1</v>
      </c>
      <c r="V59" s="77"/>
    </row>
    <row r="60" spans="2:22" customFormat="1" ht="24" customHeight="1">
      <c r="B60" s="325" t="s">
        <v>45</v>
      </c>
      <c r="C60" s="1072" t="s">
        <v>1148</v>
      </c>
      <c r="D60" s="1072"/>
      <c r="E60" s="1072"/>
      <c r="F60" s="1072"/>
      <c r="G60" s="318" t="s">
        <v>519</v>
      </c>
      <c r="H60" s="319">
        <v>1</v>
      </c>
      <c r="I60" s="319">
        <v>1</v>
      </c>
      <c r="J60" s="319">
        <v>1</v>
      </c>
      <c r="K60" s="319">
        <v>1</v>
      </c>
      <c r="L60" s="319">
        <v>1</v>
      </c>
      <c r="M60" s="319">
        <v>1</v>
      </c>
      <c r="N60" s="319">
        <v>1</v>
      </c>
      <c r="O60" s="319">
        <v>1</v>
      </c>
      <c r="P60" s="319">
        <v>1</v>
      </c>
      <c r="Q60" s="319">
        <v>1</v>
      </c>
      <c r="R60" s="319">
        <v>1</v>
      </c>
      <c r="S60" s="319">
        <v>1</v>
      </c>
      <c r="T60" s="320">
        <f t="shared" si="0"/>
        <v>12</v>
      </c>
      <c r="U60" s="1055"/>
      <c r="V60" s="77"/>
    </row>
    <row r="61" spans="2:22" customFormat="1" ht="24" customHeight="1">
      <c r="B61" s="325" t="s">
        <v>44</v>
      </c>
      <c r="C61" s="1072" t="s">
        <v>1149</v>
      </c>
      <c r="D61" s="1072"/>
      <c r="E61" s="1072"/>
      <c r="F61" s="1072"/>
      <c r="G61" s="318" t="s">
        <v>1156</v>
      </c>
      <c r="H61" s="319">
        <v>1</v>
      </c>
      <c r="I61" s="319">
        <v>1</v>
      </c>
      <c r="J61" s="319">
        <v>1</v>
      </c>
      <c r="K61" s="319">
        <v>1</v>
      </c>
      <c r="L61" s="319">
        <v>1</v>
      </c>
      <c r="M61" s="319">
        <v>1</v>
      </c>
      <c r="N61" s="319">
        <v>1</v>
      </c>
      <c r="O61" s="319">
        <v>1</v>
      </c>
      <c r="P61" s="319">
        <v>1</v>
      </c>
      <c r="Q61" s="319">
        <v>1</v>
      </c>
      <c r="R61" s="319">
        <v>1</v>
      </c>
      <c r="S61" s="319">
        <v>1</v>
      </c>
      <c r="T61" s="320">
        <f t="shared" si="0"/>
        <v>12</v>
      </c>
      <c r="U61" s="1055">
        <f t="shared" ref="U61" si="4">T62/T61</f>
        <v>1</v>
      </c>
      <c r="V61" s="77"/>
    </row>
    <row r="62" spans="2:22" customFormat="1" ht="24" customHeight="1">
      <c r="B62" s="325" t="s">
        <v>45</v>
      </c>
      <c r="C62" s="1072" t="s">
        <v>1150</v>
      </c>
      <c r="D62" s="1072"/>
      <c r="E62" s="1072"/>
      <c r="F62" s="1072"/>
      <c r="G62" s="318" t="s">
        <v>1156</v>
      </c>
      <c r="H62" s="319">
        <v>1</v>
      </c>
      <c r="I62" s="319">
        <v>1</v>
      </c>
      <c r="J62" s="319">
        <v>1</v>
      </c>
      <c r="K62" s="319">
        <v>1</v>
      </c>
      <c r="L62" s="319">
        <v>1</v>
      </c>
      <c r="M62" s="319">
        <v>1</v>
      </c>
      <c r="N62" s="319">
        <v>1</v>
      </c>
      <c r="O62" s="319">
        <v>1</v>
      </c>
      <c r="P62" s="319">
        <v>1</v>
      </c>
      <c r="Q62" s="319">
        <v>1</v>
      </c>
      <c r="R62" s="319">
        <v>1</v>
      </c>
      <c r="S62" s="319">
        <v>1</v>
      </c>
      <c r="T62" s="320">
        <f t="shared" si="0"/>
        <v>12</v>
      </c>
      <c r="U62" s="1055"/>
      <c r="V62" s="77"/>
    </row>
    <row r="63" spans="2:22" customFormat="1" ht="24" customHeight="1">
      <c r="B63" s="325" t="s">
        <v>44</v>
      </c>
      <c r="C63" s="1072" t="s">
        <v>1151</v>
      </c>
      <c r="D63" s="1072"/>
      <c r="E63" s="1072"/>
      <c r="F63" s="1072"/>
      <c r="G63" s="318" t="s">
        <v>170</v>
      </c>
      <c r="H63" s="319">
        <v>1</v>
      </c>
      <c r="I63" s="319">
        <v>1</v>
      </c>
      <c r="J63" s="319">
        <v>1</v>
      </c>
      <c r="K63" s="319">
        <v>1</v>
      </c>
      <c r="L63" s="319">
        <v>1</v>
      </c>
      <c r="M63" s="319">
        <v>1</v>
      </c>
      <c r="N63" s="319">
        <v>1</v>
      </c>
      <c r="O63" s="319">
        <v>1</v>
      </c>
      <c r="P63" s="319">
        <v>1</v>
      </c>
      <c r="Q63" s="319">
        <v>1</v>
      </c>
      <c r="R63" s="319">
        <v>1</v>
      </c>
      <c r="S63" s="319">
        <v>1</v>
      </c>
      <c r="T63" s="320">
        <f t="shared" si="0"/>
        <v>12</v>
      </c>
      <c r="U63" s="1055">
        <f t="shared" ref="U63" si="5">T64/T63</f>
        <v>1</v>
      </c>
      <c r="V63" s="77"/>
    </row>
    <row r="64" spans="2:22" customFormat="1" ht="24" customHeight="1">
      <c r="B64" s="325" t="s">
        <v>45</v>
      </c>
      <c r="C64" s="1072" t="s">
        <v>1152</v>
      </c>
      <c r="D64" s="1072"/>
      <c r="E64" s="1072"/>
      <c r="F64" s="1072"/>
      <c r="G64" s="318" t="s">
        <v>170</v>
      </c>
      <c r="H64" s="319">
        <v>1</v>
      </c>
      <c r="I64" s="319">
        <v>1</v>
      </c>
      <c r="J64" s="319">
        <v>1</v>
      </c>
      <c r="K64" s="319">
        <v>1</v>
      </c>
      <c r="L64" s="319">
        <v>1</v>
      </c>
      <c r="M64" s="319">
        <v>1</v>
      </c>
      <c r="N64" s="319">
        <v>1</v>
      </c>
      <c r="O64" s="319">
        <v>1</v>
      </c>
      <c r="P64" s="319">
        <v>1</v>
      </c>
      <c r="Q64" s="319">
        <v>1</v>
      </c>
      <c r="R64" s="319">
        <v>1</v>
      </c>
      <c r="S64" s="319">
        <v>1</v>
      </c>
      <c r="T64" s="320">
        <f t="shared" si="0"/>
        <v>12</v>
      </c>
      <c r="U64" s="1055"/>
      <c r="V64" s="77"/>
    </row>
    <row r="65" spans="2:22" customFormat="1" ht="24" customHeight="1">
      <c r="B65" s="325" t="s">
        <v>44</v>
      </c>
      <c r="C65" s="1072" t="s">
        <v>1153</v>
      </c>
      <c r="D65" s="1072"/>
      <c r="E65" s="1072"/>
      <c r="F65" s="1072"/>
      <c r="G65" s="318" t="s">
        <v>664</v>
      </c>
      <c r="H65" s="319">
        <v>1</v>
      </c>
      <c r="I65" s="319">
        <v>1</v>
      </c>
      <c r="J65" s="319">
        <v>1</v>
      </c>
      <c r="K65" s="319">
        <v>1</v>
      </c>
      <c r="L65" s="319">
        <v>1</v>
      </c>
      <c r="M65" s="319">
        <v>1</v>
      </c>
      <c r="N65" s="319">
        <v>1</v>
      </c>
      <c r="O65" s="319">
        <v>1</v>
      </c>
      <c r="P65" s="319">
        <v>1</v>
      </c>
      <c r="Q65" s="319">
        <v>1</v>
      </c>
      <c r="R65" s="319">
        <v>1</v>
      </c>
      <c r="S65" s="319">
        <v>1</v>
      </c>
      <c r="T65" s="320">
        <f t="shared" si="0"/>
        <v>12</v>
      </c>
      <c r="U65" s="1055">
        <f t="shared" ref="U65" si="6">T66/T65</f>
        <v>1</v>
      </c>
      <c r="V65" s="77"/>
    </row>
    <row r="66" spans="2:22" customFormat="1" ht="24" customHeight="1" thickBot="1">
      <c r="B66" s="325" t="s">
        <v>45</v>
      </c>
      <c r="C66" s="1072" t="s">
        <v>656</v>
      </c>
      <c r="D66" s="1072"/>
      <c r="E66" s="1072"/>
      <c r="F66" s="1072"/>
      <c r="G66" s="318" t="s">
        <v>664</v>
      </c>
      <c r="H66" s="319">
        <v>1</v>
      </c>
      <c r="I66" s="319">
        <v>1</v>
      </c>
      <c r="J66" s="319">
        <v>1</v>
      </c>
      <c r="K66" s="319">
        <v>1</v>
      </c>
      <c r="L66" s="319">
        <v>1</v>
      </c>
      <c r="M66" s="319">
        <v>1</v>
      </c>
      <c r="N66" s="319">
        <v>1</v>
      </c>
      <c r="O66" s="319">
        <v>1</v>
      </c>
      <c r="P66" s="319">
        <v>1</v>
      </c>
      <c r="Q66" s="319">
        <v>1</v>
      </c>
      <c r="R66" s="319">
        <v>1</v>
      </c>
      <c r="S66" s="319">
        <v>1</v>
      </c>
      <c r="T66" s="320">
        <f t="shared" si="0"/>
        <v>12</v>
      </c>
      <c r="U66" s="1055"/>
      <c r="V66" s="77"/>
    </row>
    <row r="67" spans="2:22" s="58" customFormat="1" ht="33" customHeight="1" thickBot="1">
      <c r="B67" s="1040" t="s">
        <v>145</v>
      </c>
      <c r="C67" s="1041"/>
      <c r="D67" s="1041"/>
      <c r="E67" s="1041"/>
      <c r="F67" s="1041"/>
      <c r="G67" s="1041"/>
      <c r="H67" s="1041"/>
      <c r="I67" s="1041"/>
      <c r="J67" s="1041"/>
      <c r="K67" s="1041"/>
      <c r="L67" s="1041"/>
      <c r="M67" s="1041"/>
      <c r="N67" s="1041"/>
      <c r="O67" s="1041"/>
      <c r="P67" s="1041"/>
      <c r="Q67" s="1041"/>
      <c r="R67" s="1041"/>
      <c r="S67" s="1041"/>
      <c r="T67" s="1041"/>
      <c r="U67" s="1041"/>
      <c r="V67" s="1042"/>
    </row>
    <row r="68" spans="2:22" s="58" customFormat="1" ht="33" customHeight="1" thickBot="1">
      <c r="B68" s="1043" t="s">
        <v>424</v>
      </c>
      <c r="C68" s="1044"/>
      <c r="D68" s="1044"/>
      <c r="E68" s="1044"/>
      <c r="F68" s="1044"/>
      <c r="G68" s="1044"/>
      <c r="H68" s="1044"/>
      <c r="I68" s="1044"/>
      <c r="J68" s="1044"/>
      <c r="K68" s="1044"/>
      <c r="L68" s="1044"/>
      <c r="M68" s="1044"/>
      <c r="N68" s="1044"/>
      <c r="O68" s="1044"/>
      <c r="P68" s="1044"/>
      <c r="Q68" s="1044"/>
      <c r="R68" s="1044"/>
      <c r="S68" s="1044"/>
      <c r="T68" s="1044"/>
      <c r="U68" s="1044"/>
      <c r="V68" s="1042"/>
    </row>
    <row r="69" spans="2:22" s="58" customFormat="1" ht="60.6" customHeight="1" thickBot="1">
      <c r="B69" s="1045" t="s">
        <v>144</v>
      </c>
      <c r="C69" s="1047" t="s">
        <v>142</v>
      </c>
      <c r="D69" s="1048"/>
      <c r="E69" s="1049"/>
      <c r="F69" s="335" t="s">
        <v>532</v>
      </c>
      <c r="G69" s="335" t="s">
        <v>266</v>
      </c>
      <c r="H69" s="335" t="s">
        <v>115</v>
      </c>
      <c r="I69" s="336" t="s">
        <v>103</v>
      </c>
      <c r="J69" s="336" t="s">
        <v>104</v>
      </c>
      <c r="K69" s="336" t="s">
        <v>105</v>
      </c>
      <c r="L69" s="336" t="s">
        <v>106</v>
      </c>
      <c r="M69" s="336" t="s">
        <v>107</v>
      </c>
      <c r="N69" s="336" t="s">
        <v>108</v>
      </c>
      <c r="O69" s="336" t="s">
        <v>109</v>
      </c>
      <c r="P69" s="336" t="s">
        <v>110</v>
      </c>
      <c r="Q69" s="336" t="s">
        <v>111</v>
      </c>
      <c r="R69" s="336" t="s">
        <v>112</v>
      </c>
      <c r="S69" s="336" t="s">
        <v>113</v>
      </c>
      <c r="T69" s="336" t="s">
        <v>114</v>
      </c>
      <c r="U69" s="336" t="s">
        <v>42</v>
      </c>
      <c r="V69" s="337" t="s">
        <v>265</v>
      </c>
    </row>
    <row r="70" spans="2:22" s="58" customFormat="1" ht="35.25" customHeight="1">
      <c r="B70" s="1046"/>
      <c r="C70" s="1059" t="s">
        <v>645</v>
      </c>
      <c r="D70" s="1060"/>
      <c r="E70" s="1061"/>
      <c r="F70" s="1058">
        <v>360</v>
      </c>
      <c r="G70" s="1065" t="s">
        <v>664</v>
      </c>
      <c r="H70" s="1050">
        <v>7862</v>
      </c>
      <c r="I70" s="321">
        <v>1</v>
      </c>
      <c r="J70" s="327">
        <v>1</v>
      </c>
      <c r="K70" s="327">
        <v>1</v>
      </c>
      <c r="L70" s="327">
        <v>1</v>
      </c>
      <c r="M70" s="327">
        <v>1</v>
      </c>
      <c r="N70" s="327">
        <v>1</v>
      </c>
      <c r="O70" s="327">
        <v>1</v>
      </c>
      <c r="P70" s="327">
        <v>1</v>
      </c>
      <c r="Q70" s="327">
        <v>1</v>
      </c>
      <c r="R70" s="327">
        <v>1</v>
      </c>
      <c r="S70" s="327">
        <v>1</v>
      </c>
      <c r="T70" s="327">
        <v>1</v>
      </c>
      <c r="U70" s="331">
        <f>SUM(I70:T70)</f>
        <v>12</v>
      </c>
      <c r="V70" s="1091" t="s">
        <v>1163</v>
      </c>
    </row>
    <row r="71" spans="2:22" s="58" customFormat="1" ht="27.75" customHeight="1">
      <c r="B71" s="1046"/>
      <c r="C71" s="1062"/>
      <c r="D71" s="1063"/>
      <c r="E71" s="1064"/>
      <c r="F71" s="1058"/>
      <c r="G71" s="1065"/>
      <c r="H71" s="1050"/>
      <c r="I71" s="328">
        <v>6250</v>
      </c>
      <c r="J71" s="328">
        <v>6250</v>
      </c>
      <c r="K71" s="328">
        <v>6250</v>
      </c>
      <c r="L71" s="328">
        <v>6250</v>
      </c>
      <c r="M71" s="328">
        <v>6250</v>
      </c>
      <c r="N71" s="328">
        <v>6250</v>
      </c>
      <c r="O71" s="328">
        <v>6250</v>
      </c>
      <c r="P71" s="328">
        <v>6250</v>
      </c>
      <c r="Q71" s="328">
        <v>6250</v>
      </c>
      <c r="R71" s="328">
        <v>6250</v>
      </c>
      <c r="S71" s="328">
        <v>6250</v>
      </c>
      <c r="T71" s="328">
        <v>6250</v>
      </c>
      <c r="U71" s="332">
        <f t="shared" ref="U71:U85" si="7">SUM(I71:T71)</f>
        <v>75000</v>
      </c>
      <c r="V71" s="1092"/>
    </row>
    <row r="72" spans="2:22" s="58" customFormat="1" ht="26.25" customHeight="1">
      <c r="B72" s="1046"/>
      <c r="C72" s="1083" t="s">
        <v>1104</v>
      </c>
      <c r="D72" s="1084"/>
      <c r="E72" s="1085"/>
      <c r="F72" s="1058">
        <v>360</v>
      </c>
      <c r="G72" s="1058" t="s">
        <v>170</v>
      </c>
      <c r="H72" s="1050">
        <v>7862</v>
      </c>
      <c r="I72" s="329">
        <v>1</v>
      </c>
      <c r="J72" s="327">
        <v>1</v>
      </c>
      <c r="K72" s="327">
        <v>1</v>
      </c>
      <c r="L72" s="327">
        <v>1</v>
      </c>
      <c r="M72" s="327">
        <v>1</v>
      </c>
      <c r="N72" s="327">
        <v>1</v>
      </c>
      <c r="O72" s="327">
        <v>1</v>
      </c>
      <c r="P72" s="327">
        <v>1</v>
      </c>
      <c r="Q72" s="327">
        <v>1</v>
      </c>
      <c r="R72" s="327">
        <v>1</v>
      </c>
      <c r="S72" s="327">
        <v>1</v>
      </c>
      <c r="T72" s="327">
        <v>1</v>
      </c>
      <c r="U72" s="331">
        <f t="shared" si="7"/>
        <v>12</v>
      </c>
      <c r="V72" s="1092"/>
    </row>
    <row r="73" spans="2:22" s="58" customFormat="1" ht="15" customHeight="1">
      <c r="B73" s="1046"/>
      <c r="C73" s="1086"/>
      <c r="D73" s="1087"/>
      <c r="E73" s="1088"/>
      <c r="F73" s="1058"/>
      <c r="G73" s="1058"/>
      <c r="H73" s="1050"/>
      <c r="I73" s="328">
        <v>8750</v>
      </c>
      <c r="J73" s="328">
        <v>8750</v>
      </c>
      <c r="K73" s="328">
        <v>8750</v>
      </c>
      <c r="L73" s="328">
        <v>8750</v>
      </c>
      <c r="M73" s="328">
        <v>8750</v>
      </c>
      <c r="N73" s="328">
        <v>8750</v>
      </c>
      <c r="O73" s="328">
        <v>8750</v>
      </c>
      <c r="P73" s="328">
        <v>8750</v>
      </c>
      <c r="Q73" s="328">
        <v>8750</v>
      </c>
      <c r="R73" s="328">
        <v>8750</v>
      </c>
      <c r="S73" s="328">
        <v>8750</v>
      </c>
      <c r="T73" s="328">
        <v>8750</v>
      </c>
      <c r="U73" s="332">
        <f t="shared" si="7"/>
        <v>105000</v>
      </c>
      <c r="V73" s="1092"/>
    </row>
    <row r="74" spans="2:22" s="58" customFormat="1" ht="26.25" customHeight="1">
      <c r="B74" s="1046"/>
      <c r="C74" s="1074" t="s">
        <v>1105</v>
      </c>
      <c r="D74" s="1075"/>
      <c r="E74" s="1076"/>
      <c r="F74" s="1058">
        <v>360</v>
      </c>
      <c r="G74" s="1058" t="s">
        <v>1154</v>
      </c>
      <c r="H74" s="1050">
        <v>7862</v>
      </c>
      <c r="I74" s="329">
        <v>1</v>
      </c>
      <c r="J74" s="327"/>
      <c r="K74" s="327"/>
      <c r="L74" s="327"/>
      <c r="M74" s="327"/>
      <c r="N74" s="327"/>
      <c r="O74" s="327"/>
      <c r="P74" s="327"/>
      <c r="Q74" s="327"/>
      <c r="R74" s="327"/>
      <c r="S74" s="327"/>
      <c r="T74" s="327"/>
      <c r="U74" s="331">
        <f t="shared" si="7"/>
        <v>1</v>
      </c>
      <c r="V74" s="1092"/>
    </row>
    <row r="75" spans="2:22" s="58" customFormat="1" ht="10.5" customHeight="1">
      <c r="B75" s="1046"/>
      <c r="C75" s="1062"/>
      <c r="D75" s="1063"/>
      <c r="E75" s="1064"/>
      <c r="F75" s="1058"/>
      <c r="G75" s="1058"/>
      <c r="H75" s="1050"/>
      <c r="I75" s="328">
        <v>8500</v>
      </c>
      <c r="J75" s="328">
        <v>8500</v>
      </c>
      <c r="K75" s="328">
        <v>8500</v>
      </c>
      <c r="L75" s="328">
        <v>8500</v>
      </c>
      <c r="M75" s="328">
        <v>8500</v>
      </c>
      <c r="N75" s="328">
        <v>8500</v>
      </c>
      <c r="O75" s="328">
        <v>8500</v>
      </c>
      <c r="P75" s="328">
        <v>8500</v>
      </c>
      <c r="Q75" s="328">
        <v>8500</v>
      </c>
      <c r="R75" s="328">
        <v>8500</v>
      </c>
      <c r="S75" s="328">
        <v>8500</v>
      </c>
      <c r="T75" s="328">
        <v>8500</v>
      </c>
      <c r="U75" s="332">
        <f t="shared" si="7"/>
        <v>102000</v>
      </c>
      <c r="V75" s="1092"/>
    </row>
    <row r="76" spans="2:22" s="58" customFormat="1" ht="15" customHeight="1">
      <c r="B76" s="1046"/>
      <c r="C76" s="1074" t="s">
        <v>1106</v>
      </c>
      <c r="D76" s="1075"/>
      <c r="E76" s="1076"/>
      <c r="F76" s="1058">
        <v>360</v>
      </c>
      <c r="G76" s="1058" t="s">
        <v>1155</v>
      </c>
      <c r="H76" s="1050">
        <v>7862</v>
      </c>
      <c r="I76" s="329">
        <v>1</v>
      </c>
      <c r="J76" s="327">
        <v>1</v>
      </c>
      <c r="K76" s="327">
        <v>1</v>
      </c>
      <c r="L76" s="327">
        <v>1</v>
      </c>
      <c r="M76" s="327">
        <v>1</v>
      </c>
      <c r="N76" s="327">
        <v>1</v>
      </c>
      <c r="O76" s="327">
        <v>1</v>
      </c>
      <c r="P76" s="327">
        <v>1</v>
      </c>
      <c r="Q76" s="327">
        <v>1</v>
      </c>
      <c r="R76" s="327">
        <v>1</v>
      </c>
      <c r="S76" s="327">
        <v>1</v>
      </c>
      <c r="T76" s="327">
        <v>1</v>
      </c>
      <c r="U76" s="331">
        <f t="shared" si="7"/>
        <v>12</v>
      </c>
      <c r="V76" s="1092"/>
    </row>
    <row r="77" spans="2:22" s="58" customFormat="1" ht="15.75" customHeight="1">
      <c r="B77" s="1046"/>
      <c r="C77" s="1062"/>
      <c r="D77" s="1063"/>
      <c r="E77" s="1064"/>
      <c r="F77" s="1058"/>
      <c r="G77" s="1058"/>
      <c r="H77" s="1050"/>
      <c r="I77" s="328">
        <v>26474.5</v>
      </c>
      <c r="J77" s="328">
        <v>26474.5</v>
      </c>
      <c r="K77" s="328">
        <v>26474.5</v>
      </c>
      <c r="L77" s="328">
        <v>26474.5</v>
      </c>
      <c r="M77" s="328">
        <v>26474.5</v>
      </c>
      <c r="N77" s="328">
        <v>26474.5</v>
      </c>
      <c r="O77" s="328">
        <v>26474.5</v>
      </c>
      <c r="P77" s="328">
        <v>26474.5</v>
      </c>
      <c r="Q77" s="328">
        <v>26474.5</v>
      </c>
      <c r="R77" s="328">
        <v>26474.5</v>
      </c>
      <c r="S77" s="328">
        <v>26474.5</v>
      </c>
      <c r="T77" s="328">
        <v>26474.5</v>
      </c>
      <c r="U77" s="332">
        <f t="shared" si="7"/>
        <v>317694</v>
      </c>
      <c r="V77" s="1092"/>
    </row>
    <row r="78" spans="2:22" s="58" customFormat="1" ht="14.25" customHeight="1">
      <c r="B78" s="1046"/>
      <c r="C78" s="1074" t="s">
        <v>1107</v>
      </c>
      <c r="D78" s="1075"/>
      <c r="E78" s="1076"/>
      <c r="F78" s="1058">
        <v>360</v>
      </c>
      <c r="G78" s="1058" t="s">
        <v>519</v>
      </c>
      <c r="H78" s="1050">
        <v>7862</v>
      </c>
      <c r="I78" s="329">
        <v>1</v>
      </c>
      <c r="J78" s="327">
        <v>1</v>
      </c>
      <c r="K78" s="327">
        <v>1</v>
      </c>
      <c r="L78" s="327">
        <v>1</v>
      </c>
      <c r="M78" s="327">
        <v>1</v>
      </c>
      <c r="N78" s="327">
        <v>1</v>
      </c>
      <c r="O78" s="327">
        <v>1</v>
      </c>
      <c r="P78" s="327">
        <v>1</v>
      </c>
      <c r="Q78" s="327">
        <v>1</v>
      </c>
      <c r="R78" s="327">
        <v>1</v>
      </c>
      <c r="S78" s="327">
        <v>1</v>
      </c>
      <c r="T78" s="327">
        <v>1</v>
      </c>
      <c r="U78" s="331">
        <f t="shared" si="7"/>
        <v>12</v>
      </c>
      <c r="V78" s="1092"/>
    </row>
    <row r="79" spans="2:22" s="58" customFormat="1" ht="30" customHeight="1">
      <c r="B79" s="1046"/>
      <c r="C79" s="1062"/>
      <c r="D79" s="1063"/>
      <c r="E79" s="1064"/>
      <c r="F79" s="1058"/>
      <c r="G79" s="1058"/>
      <c r="H79" s="1050"/>
      <c r="I79" s="328">
        <v>4000</v>
      </c>
      <c r="J79" s="328">
        <v>4000</v>
      </c>
      <c r="K79" s="328">
        <v>4000</v>
      </c>
      <c r="L79" s="328">
        <v>4000</v>
      </c>
      <c r="M79" s="328">
        <v>4000</v>
      </c>
      <c r="N79" s="328">
        <v>4000</v>
      </c>
      <c r="O79" s="328">
        <v>4000</v>
      </c>
      <c r="P79" s="328">
        <v>4000</v>
      </c>
      <c r="Q79" s="328">
        <v>4000</v>
      </c>
      <c r="R79" s="328">
        <v>4000</v>
      </c>
      <c r="S79" s="328">
        <v>4000</v>
      </c>
      <c r="T79" s="328">
        <v>4000</v>
      </c>
      <c r="U79" s="332">
        <f t="shared" si="7"/>
        <v>48000</v>
      </c>
      <c r="V79" s="1092"/>
    </row>
    <row r="80" spans="2:22" s="58" customFormat="1" ht="36.75" customHeight="1">
      <c r="B80" s="1046"/>
      <c r="C80" s="1077" t="s">
        <v>1108</v>
      </c>
      <c r="D80" s="1078"/>
      <c r="E80" s="1079"/>
      <c r="F80" s="1058">
        <v>360</v>
      </c>
      <c r="G80" s="1058" t="s">
        <v>1156</v>
      </c>
      <c r="H80" s="1050">
        <v>7862</v>
      </c>
      <c r="I80" s="321">
        <v>1</v>
      </c>
      <c r="J80" s="327">
        <v>1</v>
      </c>
      <c r="K80" s="327">
        <v>1</v>
      </c>
      <c r="L80" s="327">
        <v>1</v>
      </c>
      <c r="M80" s="327">
        <v>1</v>
      </c>
      <c r="N80" s="327">
        <v>1</v>
      </c>
      <c r="O80" s="327">
        <v>1</v>
      </c>
      <c r="P80" s="327">
        <v>1</v>
      </c>
      <c r="Q80" s="327">
        <v>1</v>
      </c>
      <c r="R80" s="327">
        <v>1</v>
      </c>
      <c r="S80" s="327">
        <v>1</v>
      </c>
      <c r="T80" s="327">
        <v>1</v>
      </c>
      <c r="U80" s="331">
        <f t="shared" si="7"/>
        <v>12</v>
      </c>
      <c r="V80" s="1092"/>
    </row>
    <row r="81" spans="2:26" s="58" customFormat="1" ht="19.5" customHeight="1">
      <c r="B81" s="1046"/>
      <c r="C81" s="1080"/>
      <c r="D81" s="1081"/>
      <c r="E81" s="1082"/>
      <c r="F81" s="1058"/>
      <c r="G81" s="1058"/>
      <c r="H81" s="1050"/>
      <c r="I81" s="328">
        <v>4166</v>
      </c>
      <c r="J81" s="328">
        <v>4166</v>
      </c>
      <c r="K81" s="328">
        <v>4166</v>
      </c>
      <c r="L81" s="328">
        <v>4166</v>
      </c>
      <c r="M81" s="328">
        <v>4166</v>
      </c>
      <c r="N81" s="328">
        <v>4166</v>
      </c>
      <c r="O81" s="328">
        <v>4166</v>
      </c>
      <c r="P81" s="328">
        <v>4166</v>
      </c>
      <c r="Q81" s="328">
        <v>4166</v>
      </c>
      <c r="R81" s="328">
        <v>4166</v>
      </c>
      <c r="S81" s="328">
        <v>4166</v>
      </c>
      <c r="T81" s="328">
        <v>4166</v>
      </c>
      <c r="U81" s="332">
        <f t="shared" si="7"/>
        <v>49992</v>
      </c>
      <c r="V81" s="1092"/>
    </row>
    <row r="82" spans="2:26" s="58" customFormat="1" ht="33.75" customHeight="1">
      <c r="B82" s="1046"/>
      <c r="C82" s="1077" t="s">
        <v>1109</v>
      </c>
      <c r="D82" s="1078"/>
      <c r="E82" s="1079"/>
      <c r="F82" s="1058">
        <v>360</v>
      </c>
      <c r="G82" s="1058" t="s">
        <v>170</v>
      </c>
      <c r="H82" s="1050">
        <v>7862</v>
      </c>
      <c r="I82" s="321">
        <v>1</v>
      </c>
      <c r="J82" s="327">
        <v>1</v>
      </c>
      <c r="K82" s="327">
        <v>1</v>
      </c>
      <c r="L82" s="327">
        <v>1</v>
      </c>
      <c r="M82" s="327">
        <v>1</v>
      </c>
      <c r="N82" s="327">
        <v>1</v>
      </c>
      <c r="O82" s="327">
        <v>1</v>
      </c>
      <c r="P82" s="327">
        <v>1</v>
      </c>
      <c r="Q82" s="327">
        <v>1</v>
      </c>
      <c r="R82" s="327">
        <v>1</v>
      </c>
      <c r="S82" s="327">
        <v>1</v>
      </c>
      <c r="T82" s="327">
        <v>1</v>
      </c>
      <c r="U82" s="331">
        <f t="shared" si="7"/>
        <v>12</v>
      </c>
      <c r="V82" s="1092"/>
    </row>
    <row r="83" spans="2:26" s="58" customFormat="1" ht="27" customHeight="1">
      <c r="B83" s="1046"/>
      <c r="C83" s="1080"/>
      <c r="D83" s="1081"/>
      <c r="E83" s="1082"/>
      <c r="F83" s="1058"/>
      <c r="G83" s="1058"/>
      <c r="H83" s="1050"/>
      <c r="I83" s="328">
        <v>9500</v>
      </c>
      <c r="J83" s="328">
        <v>9500</v>
      </c>
      <c r="K83" s="328">
        <v>9500</v>
      </c>
      <c r="L83" s="328">
        <v>9500</v>
      </c>
      <c r="M83" s="328">
        <v>9500</v>
      </c>
      <c r="N83" s="328">
        <v>9500</v>
      </c>
      <c r="O83" s="328">
        <v>9500</v>
      </c>
      <c r="P83" s="328">
        <v>9500</v>
      </c>
      <c r="Q83" s="328">
        <v>9500</v>
      </c>
      <c r="R83" s="328">
        <v>9500</v>
      </c>
      <c r="S83" s="328">
        <v>9500</v>
      </c>
      <c r="T83" s="328">
        <v>9500</v>
      </c>
      <c r="U83" s="332">
        <f t="shared" si="7"/>
        <v>114000</v>
      </c>
      <c r="V83" s="1092"/>
    </row>
    <row r="84" spans="2:26" s="58" customFormat="1" ht="32.25" customHeight="1">
      <c r="B84" s="1046"/>
      <c r="C84" s="1077" t="s">
        <v>1110</v>
      </c>
      <c r="D84" s="1078"/>
      <c r="E84" s="1079"/>
      <c r="F84" s="1058">
        <v>360</v>
      </c>
      <c r="G84" s="1058" t="s">
        <v>664</v>
      </c>
      <c r="H84" s="1050">
        <v>7862</v>
      </c>
      <c r="I84" s="321">
        <v>1</v>
      </c>
      <c r="J84" s="327">
        <v>1</v>
      </c>
      <c r="K84" s="327">
        <v>1</v>
      </c>
      <c r="L84" s="327">
        <v>1</v>
      </c>
      <c r="M84" s="327">
        <v>1</v>
      </c>
      <c r="N84" s="327">
        <v>1</v>
      </c>
      <c r="O84" s="327">
        <v>1</v>
      </c>
      <c r="P84" s="327">
        <v>1</v>
      </c>
      <c r="Q84" s="327">
        <v>1</v>
      </c>
      <c r="R84" s="327">
        <v>1</v>
      </c>
      <c r="S84" s="327">
        <v>1</v>
      </c>
      <c r="T84" s="327">
        <v>1</v>
      </c>
      <c r="U84" s="331">
        <f t="shared" si="7"/>
        <v>12</v>
      </c>
      <c r="V84" s="1092"/>
    </row>
    <row r="85" spans="2:26" s="58" customFormat="1" ht="31.5" customHeight="1" thickBot="1">
      <c r="B85" s="1046"/>
      <c r="C85" s="1093"/>
      <c r="D85" s="1094"/>
      <c r="E85" s="1095"/>
      <c r="F85" s="1058"/>
      <c r="G85" s="1058"/>
      <c r="H85" s="1050"/>
      <c r="I85" s="330">
        <v>4500</v>
      </c>
      <c r="J85" s="330">
        <v>4500</v>
      </c>
      <c r="K85" s="330">
        <v>4500</v>
      </c>
      <c r="L85" s="330">
        <v>4500</v>
      </c>
      <c r="M85" s="330">
        <v>4500</v>
      </c>
      <c r="N85" s="330">
        <v>4500</v>
      </c>
      <c r="O85" s="330">
        <v>4500</v>
      </c>
      <c r="P85" s="330">
        <v>4500</v>
      </c>
      <c r="Q85" s="330">
        <v>4500</v>
      </c>
      <c r="R85" s="330">
        <v>4500</v>
      </c>
      <c r="S85" s="330">
        <v>4500</v>
      </c>
      <c r="T85" s="330">
        <v>4502.03</v>
      </c>
      <c r="U85" s="332">
        <f t="shared" si="7"/>
        <v>54002.03</v>
      </c>
      <c r="V85" s="1092"/>
    </row>
    <row r="86" spans="2:26" s="61" customFormat="1" ht="48.6" customHeight="1">
      <c r="B86" s="85"/>
      <c r="C86" s="85"/>
      <c r="D86" s="85"/>
      <c r="E86" s="85"/>
      <c r="F86" s="85"/>
      <c r="G86" s="85"/>
      <c r="H86" s="85"/>
      <c r="I86" s="85"/>
      <c r="J86" s="85"/>
      <c r="K86" s="85"/>
      <c r="L86" s="85"/>
      <c r="M86" s="85"/>
      <c r="N86" s="85"/>
      <c r="O86" s="85"/>
      <c r="P86" s="85"/>
      <c r="Q86" s="85"/>
      <c r="R86" s="1033" t="s">
        <v>116</v>
      </c>
      <c r="S86" s="1033"/>
      <c r="T86" s="1033"/>
      <c r="U86" s="334">
        <f>SUM(U71,U73,U75,U77,U79,U81,U83,U85)</f>
        <v>865688.03</v>
      </c>
      <c r="V86" s="141"/>
      <c r="W86" s="225"/>
      <c r="X86" s="225"/>
      <c r="Y86" s="226"/>
      <c r="Z86" s="78"/>
    </row>
    <row r="87" spans="2:26" s="58" customFormat="1" ht="15.6" thickBot="1">
      <c r="B87" s="60"/>
      <c r="C87" s="60"/>
      <c r="D87" s="60"/>
      <c r="E87" s="60"/>
      <c r="F87" s="60"/>
      <c r="G87" s="60"/>
      <c r="H87" s="60"/>
      <c r="I87" s="60"/>
      <c r="J87" s="60"/>
      <c r="K87" s="60"/>
      <c r="L87" s="60"/>
      <c r="M87" s="60"/>
      <c r="N87" s="60"/>
      <c r="O87" s="60"/>
      <c r="P87" s="60"/>
      <c r="Q87" s="60"/>
      <c r="W87" s="59"/>
      <c r="Y87" s="59"/>
    </row>
    <row r="88" spans="2:26" s="58" customFormat="1" ht="33" customHeight="1" thickBot="1">
      <c r="B88" s="403" t="s">
        <v>145</v>
      </c>
      <c r="C88" s="404"/>
      <c r="D88" s="404"/>
      <c r="E88" s="404"/>
      <c r="F88" s="404"/>
      <c r="G88" s="404"/>
      <c r="H88" s="404"/>
      <c r="I88" s="404"/>
      <c r="J88" s="404"/>
      <c r="K88" s="404"/>
      <c r="L88" s="404"/>
      <c r="M88" s="404"/>
      <c r="N88" s="404"/>
      <c r="O88" s="404"/>
      <c r="P88" s="404"/>
      <c r="Q88" s="404"/>
      <c r="R88" s="404"/>
      <c r="S88" s="404"/>
      <c r="T88" s="404"/>
      <c r="U88" s="404"/>
      <c r="V88" s="405"/>
    </row>
    <row r="89" spans="2:26" s="58" customFormat="1" ht="33" customHeight="1" thickBot="1">
      <c r="B89" s="403" t="s">
        <v>998</v>
      </c>
      <c r="C89" s="404"/>
      <c r="D89" s="404"/>
      <c r="E89" s="404"/>
      <c r="F89" s="404"/>
      <c r="G89" s="404"/>
      <c r="H89" s="404"/>
      <c r="I89" s="404"/>
      <c r="J89" s="404"/>
      <c r="K89" s="404"/>
      <c r="L89" s="404"/>
      <c r="M89" s="404"/>
      <c r="N89" s="404"/>
      <c r="O89" s="404"/>
      <c r="P89" s="404"/>
      <c r="Q89" s="404"/>
      <c r="R89" s="404"/>
      <c r="S89" s="404"/>
      <c r="T89" s="404"/>
      <c r="U89" s="404"/>
      <c r="V89" s="405"/>
    </row>
    <row r="90" spans="2:26" s="61" customFormat="1" ht="60.6" customHeight="1" thickBot="1">
      <c r="B90" s="1089" t="s">
        <v>144</v>
      </c>
      <c r="C90" s="1047" t="s">
        <v>142</v>
      </c>
      <c r="D90" s="1048"/>
      <c r="E90" s="1049"/>
      <c r="F90" s="335" t="s">
        <v>425</v>
      </c>
      <c r="G90" s="335" t="s">
        <v>266</v>
      </c>
      <c r="H90" s="335" t="s">
        <v>115</v>
      </c>
      <c r="I90" s="336" t="s">
        <v>103</v>
      </c>
      <c r="J90" s="336" t="s">
        <v>104</v>
      </c>
      <c r="K90" s="336" t="s">
        <v>105</v>
      </c>
      <c r="L90" s="336" t="s">
        <v>106</v>
      </c>
      <c r="M90" s="336" t="s">
        <v>107</v>
      </c>
      <c r="N90" s="336" t="s">
        <v>108</v>
      </c>
      <c r="O90" s="336" t="s">
        <v>109</v>
      </c>
      <c r="P90" s="336" t="s">
        <v>110</v>
      </c>
      <c r="Q90" s="336" t="s">
        <v>111</v>
      </c>
      <c r="R90" s="336" t="s">
        <v>112</v>
      </c>
      <c r="S90" s="336" t="s">
        <v>113</v>
      </c>
      <c r="T90" s="336" t="s">
        <v>114</v>
      </c>
      <c r="U90" s="336" t="s">
        <v>42</v>
      </c>
      <c r="V90" s="337" t="s">
        <v>265</v>
      </c>
    </row>
    <row r="91" spans="2:26" s="58" customFormat="1" ht="24.75" customHeight="1">
      <c r="B91" s="1090"/>
      <c r="C91" s="1059" t="s">
        <v>645</v>
      </c>
      <c r="D91" s="1060"/>
      <c r="E91" s="1061"/>
      <c r="F91" s="1058">
        <v>360</v>
      </c>
      <c r="G91" s="1065" t="s">
        <v>664</v>
      </c>
      <c r="H91" s="1050">
        <v>7862</v>
      </c>
      <c r="I91" s="321">
        <v>1</v>
      </c>
      <c r="J91" s="327">
        <v>1</v>
      </c>
      <c r="K91" s="327">
        <v>1</v>
      </c>
      <c r="L91" s="327">
        <v>1</v>
      </c>
      <c r="M91" s="327">
        <v>1</v>
      </c>
      <c r="N91" s="327">
        <v>1</v>
      </c>
      <c r="O91" s="327">
        <v>1</v>
      </c>
      <c r="P91" s="327">
        <v>1</v>
      </c>
      <c r="Q91" s="327">
        <v>1</v>
      </c>
      <c r="R91" s="327">
        <v>1</v>
      </c>
      <c r="S91" s="327">
        <v>1</v>
      </c>
      <c r="T91" s="327">
        <v>1</v>
      </c>
      <c r="U91" s="331">
        <f>SUM(I91:T91)</f>
        <v>12</v>
      </c>
      <c r="V91" s="1091" t="s">
        <v>1163</v>
      </c>
    </row>
    <row r="92" spans="2:26" s="58" customFormat="1" ht="21.75" customHeight="1">
      <c r="B92" s="1090"/>
      <c r="C92" s="1062"/>
      <c r="D92" s="1063"/>
      <c r="E92" s="1064"/>
      <c r="F92" s="1058"/>
      <c r="G92" s="1065"/>
      <c r="H92" s="1050"/>
      <c r="I92" s="328">
        <v>6666.66</v>
      </c>
      <c r="J92" s="328">
        <v>6666.66</v>
      </c>
      <c r="K92" s="328">
        <v>6666.66</v>
      </c>
      <c r="L92" s="328">
        <v>6666.66</v>
      </c>
      <c r="M92" s="328">
        <v>6666.66</v>
      </c>
      <c r="N92" s="328">
        <v>6666.66</v>
      </c>
      <c r="O92" s="328">
        <v>6666.66</v>
      </c>
      <c r="P92" s="328">
        <v>6666.66</v>
      </c>
      <c r="Q92" s="328">
        <v>6666.66</v>
      </c>
      <c r="R92" s="328">
        <v>6666.66</v>
      </c>
      <c r="S92" s="328">
        <v>6666.66</v>
      </c>
      <c r="T92" s="328">
        <v>6666.66</v>
      </c>
      <c r="U92" s="332">
        <f>SUM(I92:T92)</f>
        <v>79999.920000000027</v>
      </c>
      <c r="V92" s="1092"/>
    </row>
    <row r="93" spans="2:26" s="58" customFormat="1" ht="22.5" customHeight="1">
      <c r="B93" s="1090"/>
      <c r="C93" s="1066" t="s">
        <v>1104</v>
      </c>
      <c r="D93" s="1067"/>
      <c r="E93" s="1068"/>
      <c r="F93" s="1058">
        <v>360</v>
      </c>
      <c r="G93" s="1058" t="s">
        <v>170</v>
      </c>
      <c r="H93" s="1050">
        <v>7862</v>
      </c>
      <c r="I93" s="321">
        <v>1</v>
      </c>
      <c r="J93" s="327">
        <v>1</v>
      </c>
      <c r="K93" s="327">
        <v>1</v>
      </c>
      <c r="L93" s="327">
        <v>1</v>
      </c>
      <c r="M93" s="327">
        <v>1</v>
      </c>
      <c r="N93" s="327">
        <v>1</v>
      </c>
      <c r="O93" s="327">
        <v>1</v>
      </c>
      <c r="P93" s="327">
        <v>1</v>
      </c>
      <c r="Q93" s="327">
        <v>1</v>
      </c>
      <c r="R93" s="327">
        <v>1</v>
      </c>
      <c r="S93" s="327">
        <v>1</v>
      </c>
      <c r="T93" s="327">
        <v>1</v>
      </c>
      <c r="U93" s="331">
        <f t="shared" ref="U93:U106" si="8">SUM(I93:T93)</f>
        <v>12</v>
      </c>
      <c r="V93" s="1092"/>
    </row>
    <row r="94" spans="2:26" s="58" customFormat="1" ht="23.25" customHeight="1">
      <c r="B94" s="1090"/>
      <c r="C94" s="1069"/>
      <c r="D94" s="1070"/>
      <c r="E94" s="1071"/>
      <c r="F94" s="1058"/>
      <c r="G94" s="1058"/>
      <c r="H94" s="1050"/>
      <c r="I94" s="328">
        <v>8750</v>
      </c>
      <c r="J94" s="328">
        <v>8750</v>
      </c>
      <c r="K94" s="328">
        <v>8750</v>
      </c>
      <c r="L94" s="328">
        <v>8750</v>
      </c>
      <c r="M94" s="328">
        <v>8750</v>
      </c>
      <c r="N94" s="328">
        <v>8750</v>
      </c>
      <c r="O94" s="328">
        <v>8750</v>
      </c>
      <c r="P94" s="328">
        <v>8750</v>
      </c>
      <c r="Q94" s="328">
        <v>8750</v>
      </c>
      <c r="R94" s="328">
        <v>8750</v>
      </c>
      <c r="S94" s="328">
        <v>8750</v>
      </c>
      <c r="T94" s="328">
        <v>8750</v>
      </c>
      <c r="U94" s="332">
        <f>SUM(I94:T94)</f>
        <v>105000</v>
      </c>
      <c r="V94" s="1092"/>
    </row>
    <row r="95" spans="2:26" s="58" customFormat="1" ht="22.5" customHeight="1">
      <c r="B95" s="1090"/>
      <c r="C95" s="1074" t="s">
        <v>1105</v>
      </c>
      <c r="D95" s="1075"/>
      <c r="E95" s="1076"/>
      <c r="F95" s="1058">
        <v>360</v>
      </c>
      <c r="G95" s="1058" t="s">
        <v>1154</v>
      </c>
      <c r="H95" s="1050">
        <v>7862</v>
      </c>
      <c r="I95" s="321">
        <v>1</v>
      </c>
      <c r="J95" s="327">
        <v>1</v>
      </c>
      <c r="K95" s="327">
        <v>1</v>
      </c>
      <c r="L95" s="327">
        <v>1</v>
      </c>
      <c r="M95" s="327">
        <v>1</v>
      </c>
      <c r="N95" s="327">
        <v>1</v>
      </c>
      <c r="O95" s="327">
        <v>1</v>
      </c>
      <c r="P95" s="327">
        <v>1</v>
      </c>
      <c r="Q95" s="327">
        <v>1</v>
      </c>
      <c r="R95" s="327">
        <v>1</v>
      </c>
      <c r="S95" s="327">
        <v>1</v>
      </c>
      <c r="T95" s="327">
        <v>1</v>
      </c>
      <c r="U95" s="331">
        <f t="shared" si="8"/>
        <v>12</v>
      </c>
      <c r="V95" s="1092"/>
    </row>
    <row r="96" spans="2:26" s="58" customFormat="1" ht="24" customHeight="1">
      <c r="B96" s="1090"/>
      <c r="C96" s="1062"/>
      <c r="D96" s="1063"/>
      <c r="E96" s="1064"/>
      <c r="F96" s="1058"/>
      <c r="G96" s="1058"/>
      <c r="H96" s="1050"/>
      <c r="I96" s="328">
        <v>8500</v>
      </c>
      <c r="J96" s="328">
        <v>8500</v>
      </c>
      <c r="K96" s="328">
        <v>8500</v>
      </c>
      <c r="L96" s="328">
        <v>8500</v>
      </c>
      <c r="M96" s="328">
        <v>8500</v>
      </c>
      <c r="N96" s="328">
        <v>8500</v>
      </c>
      <c r="O96" s="328">
        <v>8500</v>
      </c>
      <c r="P96" s="328">
        <v>8500</v>
      </c>
      <c r="Q96" s="328">
        <v>8500</v>
      </c>
      <c r="R96" s="328">
        <v>8500</v>
      </c>
      <c r="S96" s="328">
        <v>8500</v>
      </c>
      <c r="T96" s="328">
        <v>8500</v>
      </c>
      <c r="U96" s="332">
        <f t="shared" si="8"/>
        <v>102000</v>
      </c>
      <c r="V96" s="1092"/>
    </row>
    <row r="97" spans="2:26" s="58" customFormat="1" ht="24" customHeight="1">
      <c r="B97" s="1090"/>
      <c r="C97" s="1074" t="s">
        <v>1106</v>
      </c>
      <c r="D97" s="1075"/>
      <c r="E97" s="1076"/>
      <c r="F97" s="1058">
        <v>360</v>
      </c>
      <c r="G97" s="1058" t="s">
        <v>1155</v>
      </c>
      <c r="H97" s="1050">
        <v>7862</v>
      </c>
      <c r="I97" s="321">
        <v>1</v>
      </c>
      <c r="J97" s="327">
        <v>1</v>
      </c>
      <c r="K97" s="327">
        <v>1</v>
      </c>
      <c r="L97" s="327">
        <v>1</v>
      </c>
      <c r="M97" s="327">
        <v>1</v>
      </c>
      <c r="N97" s="327">
        <v>1</v>
      </c>
      <c r="O97" s="327">
        <v>1</v>
      </c>
      <c r="P97" s="327">
        <v>1</v>
      </c>
      <c r="Q97" s="327">
        <v>1</v>
      </c>
      <c r="R97" s="327">
        <v>1</v>
      </c>
      <c r="S97" s="327">
        <v>1</v>
      </c>
      <c r="T97" s="327">
        <v>1</v>
      </c>
      <c r="U97" s="331">
        <f t="shared" si="8"/>
        <v>12</v>
      </c>
      <c r="V97" s="1092"/>
    </row>
    <row r="98" spans="2:26" s="58" customFormat="1" ht="27.75" customHeight="1">
      <c r="B98" s="1090"/>
      <c r="C98" s="1062"/>
      <c r="D98" s="1063"/>
      <c r="E98" s="1064"/>
      <c r="F98" s="1058"/>
      <c r="G98" s="1058"/>
      <c r="H98" s="1050"/>
      <c r="I98" s="328">
        <v>23000</v>
      </c>
      <c r="J98" s="328">
        <v>23000</v>
      </c>
      <c r="K98" s="328">
        <v>23000</v>
      </c>
      <c r="L98" s="328">
        <v>23000</v>
      </c>
      <c r="M98" s="328">
        <v>23000</v>
      </c>
      <c r="N98" s="328">
        <v>23000</v>
      </c>
      <c r="O98" s="328">
        <v>23000</v>
      </c>
      <c r="P98" s="328">
        <v>23000</v>
      </c>
      <c r="Q98" s="328">
        <v>23000</v>
      </c>
      <c r="R98" s="328">
        <v>23000</v>
      </c>
      <c r="S98" s="328">
        <v>23000</v>
      </c>
      <c r="T98" s="328">
        <v>23000</v>
      </c>
      <c r="U98" s="332">
        <f t="shared" si="8"/>
        <v>276000</v>
      </c>
      <c r="V98" s="1092"/>
    </row>
    <row r="99" spans="2:26" s="58" customFormat="1" ht="21.75" customHeight="1">
      <c r="B99" s="1090"/>
      <c r="C99" s="1074" t="s">
        <v>1107</v>
      </c>
      <c r="D99" s="1075"/>
      <c r="E99" s="1076"/>
      <c r="F99" s="1058">
        <v>360</v>
      </c>
      <c r="G99" s="1058" t="s">
        <v>519</v>
      </c>
      <c r="H99" s="1050">
        <v>7862</v>
      </c>
      <c r="I99" s="321">
        <v>1</v>
      </c>
      <c r="J99" s="327">
        <v>1</v>
      </c>
      <c r="K99" s="327">
        <v>1</v>
      </c>
      <c r="L99" s="327">
        <v>1</v>
      </c>
      <c r="M99" s="327">
        <v>1</v>
      </c>
      <c r="N99" s="327">
        <v>1</v>
      </c>
      <c r="O99" s="327">
        <v>1</v>
      </c>
      <c r="P99" s="327">
        <v>1</v>
      </c>
      <c r="Q99" s="327">
        <v>1</v>
      </c>
      <c r="R99" s="327">
        <v>1</v>
      </c>
      <c r="S99" s="327">
        <v>1</v>
      </c>
      <c r="T99" s="327">
        <v>1</v>
      </c>
      <c r="U99" s="331">
        <f t="shared" si="8"/>
        <v>12</v>
      </c>
      <c r="V99" s="1092"/>
    </row>
    <row r="100" spans="2:26" s="58" customFormat="1" ht="30" customHeight="1">
      <c r="B100" s="1090"/>
      <c r="C100" s="1062"/>
      <c r="D100" s="1063"/>
      <c r="E100" s="1064"/>
      <c r="F100" s="1058"/>
      <c r="G100" s="1058"/>
      <c r="H100" s="1050"/>
      <c r="I100" s="328">
        <v>4500</v>
      </c>
      <c r="J100" s="328">
        <v>4500</v>
      </c>
      <c r="K100" s="328">
        <v>4500</v>
      </c>
      <c r="L100" s="328">
        <v>4500</v>
      </c>
      <c r="M100" s="328">
        <v>4500</v>
      </c>
      <c r="N100" s="328">
        <v>4500</v>
      </c>
      <c r="O100" s="328">
        <v>4500</v>
      </c>
      <c r="P100" s="328">
        <v>4500</v>
      </c>
      <c r="Q100" s="328">
        <v>4500</v>
      </c>
      <c r="R100" s="328">
        <v>4500</v>
      </c>
      <c r="S100" s="328">
        <v>4500</v>
      </c>
      <c r="T100" s="328">
        <v>4500</v>
      </c>
      <c r="U100" s="332">
        <f t="shared" si="8"/>
        <v>54000</v>
      </c>
      <c r="V100" s="1092"/>
    </row>
    <row r="101" spans="2:26" s="58" customFormat="1" ht="19.5" customHeight="1">
      <c r="B101" s="1090"/>
      <c r="C101" s="1077" t="s">
        <v>1108</v>
      </c>
      <c r="D101" s="1078"/>
      <c r="E101" s="1079"/>
      <c r="F101" s="1058">
        <v>360</v>
      </c>
      <c r="G101" s="1058" t="s">
        <v>1156</v>
      </c>
      <c r="H101" s="1050">
        <v>7862</v>
      </c>
      <c r="I101" s="321">
        <v>1</v>
      </c>
      <c r="J101" s="327">
        <v>1</v>
      </c>
      <c r="K101" s="327">
        <v>1</v>
      </c>
      <c r="L101" s="327">
        <v>1</v>
      </c>
      <c r="M101" s="327">
        <v>1</v>
      </c>
      <c r="N101" s="327">
        <v>1</v>
      </c>
      <c r="O101" s="327">
        <v>1</v>
      </c>
      <c r="P101" s="327">
        <v>1</v>
      </c>
      <c r="Q101" s="327">
        <v>1</v>
      </c>
      <c r="R101" s="327">
        <v>1</v>
      </c>
      <c r="S101" s="327">
        <v>1</v>
      </c>
      <c r="T101" s="327">
        <v>1</v>
      </c>
      <c r="U101" s="331">
        <f t="shared" si="8"/>
        <v>12</v>
      </c>
      <c r="V101" s="1092"/>
    </row>
    <row r="102" spans="2:26" s="58" customFormat="1" ht="24" customHeight="1">
      <c r="B102" s="1090"/>
      <c r="C102" s="1080"/>
      <c r="D102" s="1081"/>
      <c r="E102" s="1082"/>
      <c r="F102" s="1058"/>
      <c r="G102" s="1058"/>
      <c r="H102" s="1050"/>
      <c r="I102" s="328">
        <v>5423</v>
      </c>
      <c r="J102" s="328">
        <v>5423</v>
      </c>
      <c r="K102" s="328">
        <v>5423</v>
      </c>
      <c r="L102" s="328">
        <v>5423</v>
      </c>
      <c r="M102" s="328">
        <v>5423</v>
      </c>
      <c r="N102" s="328">
        <v>5423</v>
      </c>
      <c r="O102" s="328">
        <v>5423</v>
      </c>
      <c r="P102" s="328">
        <v>5423</v>
      </c>
      <c r="Q102" s="328">
        <v>5423</v>
      </c>
      <c r="R102" s="328">
        <v>5423</v>
      </c>
      <c r="S102" s="328">
        <v>5423</v>
      </c>
      <c r="T102" s="328">
        <v>5423</v>
      </c>
      <c r="U102" s="332">
        <f t="shared" si="8"/>
        <v>65076</v>
      </c>
      <c r="V102" s="1092"/>
    </row>
    <row r="103" spans="2:26" s="58" customFormat="1" ht="22.5" customHeight="1">
      <c r="B103" s="1090"/>
      <c r="C103" s="1077" t="s">
        <v>1109</v>
      </c>
      <c r="D103" s="1078"/>
      <c r="E103" s="1079"/>
      <c r="F103" s="1058">
        <v>360</v>
      </c>
      <c r="G103" s="1058" t="s">
        <v>170</v>
      </c>
      <c r="H103" s="1050">
        <v>7862</v>
      </c>
      <c r="I103" s="321">
        <v>1</v>
      </c>
      <c r="J103" s="327">
        <v>1</v>
      </c>
      <c r="K103" s="327">
        <v>1</v>
      </c>
      <c r="L103" s="327">
        <v>1</v>
      </c>
      <c r="M103" s="327">
        <v>1</v>
      </c>
      <c r="N103" s="327">
        <v>1</v>
      </c>
      <c r="O103" s="327">
        <v>1</v>
      </c>
      <c r="P103" s="327">
        <v>1</v>
      </c>
      <c r="Q103" s="327">
        <v>1</v>
      </c>
      <c r="R103" s="327">
        <v>1</v>
      </c>
      <c r="S103" s="327">
        <v>1</v>
      </c>
      <c r="T103" s="327">
        <v>1</v>
      </c>
      <c r="U103" s="331">
        <f t="shared" si="8"/>
        <v>12</v>
      </c>
      <c r="V103" s="1092"/>
    </row>
    <row r="104" spans="2:26" s="58" customFormat="1" ht="24.75" customHeight="1">
      <c r="B104" s="1090"/>
      <c r="C104" s="1080"/>
      <c r="D104" s="1081"/>
      <c r="E104" s="1082"/>
      <c r="F104" s="1058"/>
      <c r="G104" s="1058"/>
      <c r="H104" s="1050"/>
      <c r="I104" s="328">
        <v>9500</v>
      </c>
      <c r="J104" s="328">
        <v>9500</v>
      </c>
      <c r="K104" s="328">
        <v>9500</v>
      </c>
      <c r="L104" s="328">
        <v>9500</v>
      </c>
      <c r="M104" s="328">
        <v>9500</v>
      </c>
      <c r="N104" s="328">
        <v>9500</v>
      </c>
      <c r="O104" s="328">
        <v>9500</v>
      </c>
      <c r="P104" s="328">
        <v>9500</v>
      </c>
      <c r="Q104" s="328">
        <v>9500</v>
      </c>
      <c r="R104" s="328">
        <v>9500</v>
      </c>
      <c r="S104" s="328">
        <v>9500</v>
      </c>
      <c r="T104" s="328">
        <v>9500</v>
      </c>
      <c r="U104" s="332">
        <f t="shared" si="8"/>
        <v>114000</v>
      </c>
      <c r="V104" s="1092"/>
    </row>
    <row r="105" spans="2:26" s="58" customFormat="1" ht="25.5" customHeight="1">
      <c r="B105" s="1090"/>
      <c r="C105" s="1077" t="s">
        <v>1110</v>
      </c>
      <c r="D105" s="1078"/>
      <c r="E105" s="1079"/>
      <c r="F105" s="1058">
        <v>360</v>
      </c>
      <c r="G105" s="1058" t="s">
        <v>664</v>
      </c>
      <c r="H105" s="1050">
        <v>7862</v>
      </c>
      <c r="I105" s="321">
        <v>1</v>
      </c>
      <c r="J105" s="327">
        <v>1</v>
      </c>
      <c r="K105" s="327">
        <v>1</v>
      </c>
      <c r="L105" s="327">
        <v>1</v>
      </c>
      <c r="M105" s="327">
        <v>1</v>
      </c>
      <c r="N105" s="327">
        <v>1</v>
      </c>
      <c r="O105" s="327">
        <v>1</v>
      </c>
      <c r="P105" s="327">
        <v>1</v>
      </c>
      <c r="Q105" s="327">
        <v>1</v>
      </c>
      <c r="R105" s="327">
        <v>1</v>
      </c>
      <c r="S105" s="327">
        <v>1</v>
      </c>
      <c r="T105" s="327">
        <v>1</v>
      </c>
      <c r="U105" s="331">
        <f t="shared" si="8"/>
        <v>12</v>
      </c>
      <c r="V105" s="1092"/>
    </row>
    <row r="106" spans="2:26" s="58" customFormat="1" ht="25.5" customHeight="1" thickBot="1">
      <c r="B106" s="1090"/>
      <c r="C106" s="1093"/>
      <c r="D106" s="1094"/>
      <c r="E106" s="1095"/>
      <c r="F106" s="1058"/>
      <c r="G106" s="1058"/>
      <c r="H106" s="1050"/>
      <c r="I106" s="330">
        <v>6250</v>
      </c>
      <c r="J106" s="330">
        <v>6250</v>
      </c>
      <c r="K106" s="330">
        <v>6250</v>
      </c>
      <c r="L106" s="330">
        <v>6250</v>
      </c>
      <c r="M106" s="330">
        <v>6250</v>
      </c>
      <c r="N106" s="330">
        <v>6250</v>
      </c>
      <c r="O106" s="330">
        <v>6250</v>
      </c>
      <c r="P106" s="330">
        <v>6250</v>
      </c>
      <c r="Q106" s="330">
        <v>6250</v>
      </c>
      <c r="R106" s="330">
        <v>6250</v>
      </c>
      <c r="S106" s="330">
        <v>6250</v>
      </c>
      <c r="T106" s="330">
        <v>6249.11</v>
      </c>
      <c r="U106" s="332">
        <f t="shared" si="8"/>
        <v>74999.11</v>
      </c>
      <c r="V106" s="1092"/>
    </row>
    <row r="107" spans="2:26" s="61" customFormat="1" ht="48.6" customHeight="1">
      <c r="B107" s="85"/>
      <c r="C107" s="85"/>
      <c r="D107" s="85"/>
      <c r="E107" s="85"/>
      <c r="F107" s="85"/>
      <c r="G107" s="85"/>
      <c r="H107" s="85"/>
      <c r="I107" s="85"/>
      <c r="J107" s="85"/>
      <c r="K107" s="85"/>
      <c r="L107" s="85"/>
      <c r="M107" s="85"/>
      <c r="N107" s="85"/>
      <c r="O107" s="85"/>
      <c r="P107" s="85"/>
      <c r="Q107" s="85"/>
      <c r="R107" s="1033" t="s">
        <v>116</v>
      </c>
      <c r="S107" s="1033"/>
      <c r="T107" s="1033"/>
      <c r="U107" s="333">
        <f>SUM(U92,U94,U96,U98,U100,U102,U104,U106)</f>
        <v>871075.03</v>
      </c>
      <c r="V107" s="141"/>
      <c r="W107" s="225"/>
      <c r="X107" s="225"/>
      <c r="Y107" s="226"/>
      <c r="Z107" s="78"/>
    </row>
    <row r="110" spans="2:26" ht="11.25" customHeight="1"/>
    <row r="112" spans="2:26" ht="9.75" customHeight="1"/>
    <row r="114" ht="16.5" customHeight="1"/>
  </sheetData>
  <mergeCells count="259">
    <mergeCell ref="R107:T107"/>
    <mergeCell ref="V70:V85"/>
    <mergeCell ref="V91:V106"/>
    <mergeCell ref="C103:E104"/>
    <mergeCell ref="F103:F104"/>
    <mergeCell ref="G103:G104"/>
    <mergeCell ref="H103:H104"/>
    <mergeCell ref="C105:E106"/>
    <mergeCell ref="F105:F106"/>
    <mergeCell ref="G105:G106"/>
    <mergeCell ref="H105:H106"/>
    <mergeCell ref="C84:E85"/>
    <mergeCell ref="F70:F71"/>
    <mergeCell ref="F72:F73"/>
    <mergeCell ref="F74:F75"/>
    <mergeCell ref="F76:F77"/>
    <mergeCell ref="F78:F79"/>
    <mergeCell ref="F80:F81"/>
    <mergeCell ref="F82:F83"/>
    <mergeCell ref="F84:F85"/>
    <mergeCell ref="H84:H85"/>
    <mergeCell ref="G70:G71"/>
    <mergeCell ref="G72:G73"/>
    <mergeCell ref="G74:G75"/>
    <mergeCell ref="G84:G85"/>
    <mergeCell ref="C70:E71"/>
    <mergeCell ref="C72:E73"/>
    <mergeCell ref="C74:E75"/>
    <mergeCell ref="C76:E77"/>
    <mergeCell ref="B90:B106"/>
    <mergeCell ref="G97:G98"/>
    <mergeCell ref="H97:H98"/>
    <mergeCell ref="C99:E100"/>
    <mergeCell ref="F99:F100"/>
    <mergeCell ref="G99:G100"/>
    <mergeCell ref="H99:H100"/>
    <mergeCell ref="C101:E102"/>
    <mergeCell ref="F101:F102"/>
    <mergeCell ref="G101:G102"/>
    <mergeCell ref="H101:H102"/>
    <mergeCell ref="C95:E96"/>
    <mergeCell ref="F95:F96"/>
    <mergeCell ref="G95:G96"/>
    <mergeCell ref="H95:H96"/>
    <mergeCell ref="C97:E98"/>
    <mergeCell ref="F97:F98"/>
    <mergeCell ref="H78:H79"/>
    <mergeCell ref="H80:H81"/>
    <mergeCell ref="H82:H83"/>
    <mergeCell ref="C78:E79"/>
    <mergeCell ref="C80:E81"/>
    <mergeCell ref="C82:E83"/>
    <mergeCell ref="H72:H73"/>
    <mergeCell ref="H74:H75"/>
    <mergeCell ref="H76:H77"/>
    <mergeCell ref="G76:G77"/>
    <mergeCell ref="G78:G79"/>
    <mergeCell ref="G80:G81"/>
    <mergeCell ref="G82:G83"/>
    <mergeCell ref="C61:F61"/>
    <mergeCell ref="U61:U62"/>
    <mergeCell ref="C62:F62"/>
    <mergeCell ref="C63:F63"/>
    <mergeCell ref="U63:U64"/>
    <mergeCell ref="C64:F64"/>
    <mergeCell ref="C65:F65"/>
    <mergeCell ref="U65:U66"/>
    <mergeCell ref="C66:F66"/>
    <mergeCell ref="C55:F55"/>
    <mergeCell ref="U55:U56"/>
    <mergeCell ref="C56:F56"/>
    <mergeCell ref="C57:F57"/>
    <mergeCell ref="U57:U58"/>
    <mergeCell ref="C58:F58"/>
    <mergeCell ref="C59:F59"/>
    <mergeCell ref="U59:U60"/>
    <mergeCell ref="C60:F60"/>
    <mergeCell ref="C49:F49"/>
    <mergeCell ref="C50:F50"/>
    <mergeCell ref="U50:U51"/>
    <mergeCell ref="C51:F51"/>
    <mergeCell ref="C52:F52"/>
    <mergeCell ref="C53:F53"/>
    <mergeCell ref="U53:U54"/>
    <mergeCell ref="C54:F54"/>
    <mergeCell ref="R28:T28"/>
    <mergeCell ref="R29:T29"/>
    <mergeCell ref="R30:T30"/>
    <mergeCell ref="C43:F43"/>
    <mergeCell ref="C44:F44"/>
    <mergeCell ref="U44:U45"/>
    <mergeCell ref="C45:F45"/>
    <mergeCell ref="C46:F46"/>
    <mergeCell ref="C47:F47"/>
    <mergeCell ref="U47:U48"/>
    <mergeCell ref="C48:F48"/>
    <mergeCell ref="C41:F41"/>
    <mergeCell ref="C42:F42"/>
    <mergeCell ref="U41:U42"/>
    <mergeCell ref="B88:V88"/>
    <mergeCell ref="B89:V89"/>
    <mergeCell ref="C90:E90"/>
    <mergeCell ref="C91:E92"/>
    <mergeCell ref="F91:F92"/>
    <mergeCell ref="G91:G92"/>
    <mergeCell ref="H91:H92"/>
    <mergeCell ref="C93:E94"/>
    <mergeCell ref="F93:F94"/>
    <mergeCell ref="G93:G94"/>
    <mergeCell ref="H93:H94"/>
    <mergeCell ref="C1:T1"/>
    <mergeCell ref="C2:T2"/>
    <mergeCell ref="D3:S3"/>
    <mergeCell ref="B5:D5"/>
    <mergeCell ref="E5:O5"/>
    <mergeCell ref="Q5:U5"/>
    <mergeCell ref="B8:U8"/>
    <mergeCell ref="B9:C9"/>
    <mergeCell ref="D9:E9"/>
    <mergeCell ref="F9:G9"/>
    <mergeCell ref="H9:M9"/>
    <mergeCell ref="N9:P9"/>
    <mergeCell ref="Q9:U9"/>
    <mergeCell ref="B6:D6"/>
    <mergeCell ref="L6:U6"/>
    <mergeCell ref="B7:D7"/>
    <mergeCell ref="E6:J6"/>
    <mergeCell ref="E7:G7"/>
    <mergeCell ref="H7:K7"/>
    <mergeCell ref="L7:O7"/>
    <mergeCell ref="P7:U7"/>
    <mergeCell ref="B15:U15"/>
    <mergeCell ref="C16:D16"/>
    <mergeCell ref="E16:F16"/>
    <mergeCell ref="G16:H16"/>
    <mergeCell ref="I16:K16"/>
    <mergeCell ref="L16:N16"/>
    <mergeCell ref="O16:Q16"/>
    <mergeCell ref="R16:T16"/>
    <mergeCell ref="B10:U10"/>
    <mergeCell ref="B11:U11"/>
    <mergeCell ref="B12:U12"/>
    <mergeCell ref="B13:U13"/>
    <mergeCell ref="B14:D14"/>
    <mergeCell ref="E14:U14"/>
    <mergeCell ref="R17:T17"/>
    <mergeCell ref="C18:D18"/>
    <mergeCell ref="E18:F18"/>
    <mergeCell ref="G18:H18"/>
    <mergeCell ref="I18:K18"/>
    <mergeCell ref="L18:N18"/>
    <mergeCell ref="O18:Q18"/>
    <mergeCell ref="R18:T18"/>
    <mergeCell ref="C17:D17"/>
    <mergeCell ref="E17:F17"/>
    <mergeCell ref="G17:H17"/>
    <mergeCell ref="I17:K17"/>
    <mergeCell ref="L17:N17"/>
    <mergeCell ref="O17:Q17"/>
    <mergeCell ref="C21:D21"/>
    <mergeCell ref="C22:D22"/>
    <mergeCell ref="C23:D23"/>
    <mergeCell ref="E21:F21"/>
    <mergeCell ref="R19:T19"/>
    <mergeCell ref="C20:D20"/>
    <mergeCell ref="E20:F20"/>
    <mergeCell ref="G20:H20"/>
    <mergeCell ref="I20:K20"/>
    <mergeCell ref="L20:N20"/>
    <mergeCell ref="O20:Q20"/>
    <mergeCell ref="R20:T20"/>
    <mergeCell ref="C19:D19"/>
    <mergeCell ref="E19:F19"/>
    <mergeCell ref="G19:H19"/>
    <mergeCell ref="I19:K19"/>
    <mergeCell ref="L19:N19"/>
    <mergeCell ref="O19:Q19"/>
    <mergeCell ref="C40:F40"/>
    <mergeCell ref="U35:U36"/>
    <mergeCell ref="U38:U39"/>
    <mergeCell ref="U32:U33"/>
    <mergeCell ref="C31:F31"/>
    <mergeCell ref="C34:F34"/>
    <mergeCell ref="C37:F37"/>
    <mergeCell ref="C32:F32"/>
    <mergeCell ref="C33:F33"/>
    <mergeCell ref="C35:F35"/>
    <mergeCell ref="C36:F36"/>
    <mergeCell ref="C38:F38"/>
    <mergeCell ref="C39:F39"/>
    <mergeCell ref="O30:Q30"/>
    <mergeCell ref="L30:N30"/>
    <mergeCell ref="E28:F28"/>
    <mergeCell ref="E29:F29"/>
    <mergeCell ref="E30:F30"/>
    <mergeCell ref="G30:H30"/>
    <mergeCell ref="R21:T21"/>
    <mergeCell ref="R22:T22"/>
    <mergeCell ref="R23:T23"/>
    <mergeCell ref="R24:T24"/>
    <mergeCell ref="R25:T25"/>
    <mergeCell ref="R26:T26"/>
    <mergeCell ref="R27:T27"/>
    <mergeCell ref="L26:N26"/>
    <mergeCell ref="L27:N27"/>
    <mergeCell ref="L28:N28"/>
    <mergeCell ref="L29:N29"/>
    <mergeCell ref="L21:N21"/>
    <mergeCell ref="L22:N22"/>
    <mergeCell ref="L23:N23"/>
    <mergeCell ref="R86:T86"/>
    <mergeCell ref="B67:V67"/>
    <mergeCell ref="B68:V68"/>
    <mergeCell ref="B69:B85"/>
    <mergeCell ref="C69:E69"/>
    <mergeCell ref="H70:H71"/>
    <mergeCell ref="L24:N24"/>
    <mergeCell ref="L25:N25"/>
    <mergeCell ref="C26:D26"/>
    <mergeCell ref="C27:D27"/>
    <mergeCell ref="C28:D28"/>
    <mergeCell ref="C29:D29"/>
    <mergeCell ref="C30:D30"/>
    <mergeCell ref="E27:F27"/>
    <mergeCell ref="C24:D24"/>
    <mergeCell ref="C25:D25"/>
    <mergeCell ref="I30:K30"/>
    <mergeCell ref="O26:Q26"/>
    <mergeCell ref="O27:Q27"/>
    <mergeCell ref="O28:Q28"/>
    <mergeCell ref="O29:Q29"/>
    <mergeCell ref="O21:Q21"/>
    <mergeCell ref="O22:Q22"/>
    <mergeCell ref="O23:Q23"/>
    <mergeCell ref="O24:Q24"/>
    <mergeCell ref="O25:Q25"/>
    <mergeCell ref="G21:H21"/>
    <mergeCell ref="G22:H22"/>
    <mergeCell ref="G23:H23"/>
    <mergeCell ref="G24:H24"/>
    <mergeCell ref="G25:H25"/>
    <mergeCell ref="I26:K26"/>
    <mergeCell ref="I27:K27"/>
    <mergeCell ref="I28:K28"/>
    <mergeCell ref="I29:K29"/>
    <mergeCell ref="I21:K21"/>
    <mergeCell ref="I22:K22"/>
    <mergeCell ref="I23:K23"/>
    <mergeCell ref="I24:K24"/>
    <mergeCell ref="I25:K25"/>
    <mergeCell ref="E22:F22"/>
    <mergeCell ref="E23:F23"/>
    <mergeCell ref="E24:F24"/>
    <mergeCell ref="E25:F25"/>
    <mergeCell ref="E26:F26"/>
    <mergeCell ref="G26:H26"/>
    <mergeCell ref="G27:H27"/>
    <mergeCell ref="G28:H28"/>
    <mergeCell ref="G29:H29"/>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30" min="1" max="21" man="1"/>
    <brk id="66" min="1" max="21" man="1"/>
  </rowBreaks>
  <drawing r:id="rId2"/>
  <legacyDrawingHF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59999389629810485"/>
  </sheetPr>
  <dimension ref="A1:Z56"/>
  <sheetViews>
    <sheetView view="pageBreakPreview" topLeftCell="H31" zoomScale="60" zoomScaleNormal="100" workbookViewId="0">
      <selection activeCell="L38" sqref="L38"/>
    </sheetView>
  </sheetViews>
  <sheetFormatPr baseColWidth="10" defaultColWidth="11.44140625" defaultRowHeight="13.8"/>
  <cols>
    <col min="1" max="1" width="1.109375" style="50" hidden="1" customWidth="1"/>
    <col min="2" max="2" width="18.5546875" style="75" customWidth="1"/>
    <col min="3" max="3" width="19.33203125" style="75" customWidth="1"/>
    <col min="4" max="4" width="21" style="50" customWidth="1"/>
    <col min="5" max="5" width="17" style="50" customWidth="1"/>
    <col min="6" max="6" width="18" style="50" customWidth="1"/>
    <col min="7" max="7" width="22" style="50" customWidth="1"/>
    <col min="8" max="8" width="15.44140625" style="50" customWidth="1"/>
    <col min="9" max="20" width="17.6640625" style="50" customWidth="1"/>
    <col min="21" max="21" width="22.6640625" style="50" customWidth="1"/>
    <col min="22" max="22" width="17.33203125" style="84" customWidth="1"/>
    <col min="23" max="23" width="16.109375" style="51" customWidth="1"/>
    <col min="24" max="24" width="15.6640625" style="50" customWidth="1"/>
    <col min="25" max="25" width="17.33203125" style="50" customWidth="1"/>
    <col min="26" max="26" width="11.44140625" style="50"/>
    <col min="27" max="27" width="32.88671875" style="50" customWidth="1"/>
    <col min="28" max="16384" width="11.44140625" style="50"/>
  </cols>
  <sheetData>
    <row r="1" spans="2:25" ht="47.4" customHeight="1">
      <c r="B1" s="71"/>
      <c r="C1" s="445" t="s">
        <v>1002</v>
      </c>
      <c r="D1" s="445"/>
      <c r="E1" s="445"/>
      <c r="F1" s="445"/>
      <c r="G1" s="445"/>
      <c r="H1" s="445"/>
      <c r="I1" s="445"/>
      <c r="J1" s="445"/>
      <c r="K1" s="445"/>
      <c r="L1" s="445"/>
      <c r="M1" s="445"/>
      <c r="N1" s="445"/>
      <c r="O1" s="445"/>
      <c r="P1" s="445"/>
      <c r="Q1" s="445"/>
      <c r="R1" s="445"/>
      <c r="S1" s="445"/>
      <c r="T1" s="445"/>
      <c r="U1" s="49"/>
    </row>
    <row r="2" spans="2:25" ht="40.950000000000003" customHeight="1" thickBot="1">
      <c r="B2" s="71"/>
      <c r="C2" s="468" t="s">
        <v>1164</v>
      </c>
      <c r="D2" s="468"/>
      <c r="E2" s="468"/>
      <c r="F2" s="468"/>
      <c r="G2" s="468"/>
      <c r="H2" s="468"/>
      <c r="I2" s="468"/>
      <c r="J2" s="468"/>
      <c r="K2" s="468"/>
      <c r="L2" s="468"/>
      <c r="M2" s="468"/>
      <c r="N2" s="468"/>
      <c r="O2" s="468"/>
      <c r="P2" s="468"/>
      <c r="Q2" s="468"/>
      <c r="R2" s="468"/>
      <c r="S2" s="468"/>
      <c r="T2" s="468"/>
      <c r="U2" s="49"/>
    </row>
    <row r="3" spans="2:25" ht="35.4" customHeight="1" thickBot="1">
      <c r="B3" s="73"/>
      <c r="C3" s="73"/>
      <c r="D3" s="828" t="s">
        <v>133</v>
      </c>
      <c r="E3" s="829"/>
      <c r="F3" s="829"/>
      <c r="G3" s="829"/>
      <c r="H3" s="829"/>
      <c r="I3" s="829"/>
      <c r="J3" s="829"/>
      <c r="K3" s="829"/>
      <c r="L3" s="829"/>
      <c r="M3" s="829"/>
      <c r="N3" s="829"/>
      <c r="O3" s="829"/>
      <c r="P3" s="829"/>
      <c r="Q3" s="829"/>
      <c r="R3" s="829"/>
      <c r="S3" s="830"/>
      <c r="T3" s="53"/>
      <c r="U3" s="53"/>
    </row>
    <row r="4" spans="2:25" ht="28.95" customHeight="1" thickBot="1">
      <c r="B4" s="73"/>
      <c r="C4" s="73"/>
      <c r="D4" s="134"/>
      <c r="E4" s="134"/>
      <c r="F4" s="134"/>
      <c r="G4" s="134"/>
      <c r="H4" s="134"/>
      <c r="I4" s="134"/>
      <c r="J4" s="134"/>
      <c r="K4" s="134"/>
      <c r="L4" s="134"/>
      <c r="M4" s="134"/>
      <c r="N4" s="134"/>
      <c r="O4" s="134"/>
      <c r="P4" s="134"/>
      <c r="Q4" s="134"/>
      <c r="R4" s="134"/>
      <c r="S4" s="134"/>
      <c r="T4" s="53"/>
      <c r="U4" s="53"/>
      <c r="W4" s="131"/>
    </row>
    <row r="5" spans="2:25" s="61" customFormat="1" ht="30.6" customHeight="1">
      <c r="B5" s="685" t="s">
        <v>134</v>
      </c>
      <c r="C5" s="686"/>
      <c r="D5" s="937"/>
      <c r="E5" s="976" t="s">
        <v>940</v>
      </c>
      <c r="F5" s="689"/>
      <c r="G5" s="689"/>
      <c r="H5" s="689"/>
      <c r="I5" s="237"/>
      <c r="J5" s="237"/>
      <c r="K5" s="237"/>
      <c r="L5" s="237"/>
      <c r="M5" s="235"/>
      <c r="N5" s="235"/>
      <c r="O5" s="235"/>
      <c r="P5" s="235"/>
      <c r="Q5" s="236"/>
      <c r="R5" s="803" t="s">
        <v>1001</v>
      </c>
      <c r="S5" s="764"/>
      <c r="T5" s="764"/>
      <c r="U5" s="765"/>
      <c r="V5" s="141"/>
      <c r="W5" s="118"/>
    </row>
    <row r="6" spans="2:25" s="61" customFormat="1" ht="30.6" customHeight="1">
      <c r="B6" s="938" t="s">
        <v>135</v>
      </c>
      <c r="C6" s="939"/>
      <c r="D6" s="234"/>
      <c r="E6" s="695" t="s">
        <v>704</v>
      </c>
      <c r="F6" s="696"/>
      <c r="G6" s="696"/>
      <c r="H6" s="696"/>
      <c r="I6" s="696"/>
      <c r="J6" s="696"/>
      <c r="K6" s="696"/>
      <c r="L6" s="697"/>
      <c r="M6" s="649" t="s">
        <v>313</v>
      </c>
      <c r="N6" s="650"/>
      <c r="O6" s="650"/>
      <c r="P6" s="650"/>
      <c r="Q6" s="650"/>
      <c r="R6" s="650"/>
      <c r="S6" s="650"/>
      <c r="T6" s="650"/>
      <c r="U6" s="651"/>
      <c r="V6" s="141"/>
      <c r="W6" s="118"/>
    </row>
    <row r="7" spans="2:25" s="56" customFormat="1" ht="27.6" customHeight="1" thickBot="1">
      <c r="B7" s="483" t="s">
        <v>962</v>
      </c>
      <c r="C7" s="484"/>
      <c r="D7" s="484"/>
      <c r="E7" s="1022">
        <f>U40</f>
        <v>202572.25999999998</v>
      </c>
      <c r="F7" s="1023"/>
      <c r="G7" s="1024"/>
      <c r="H7" s="488" t="s">
        <v>991</v>
      </c>
      <c r="I7" s="488"/>
      <c r="J7" s="488"/>
      <c r="K7" s="488"/>
      <c r="L7" s="1022">
        <v>725191.13</v>
      </c>
      <c r="M7" s="1023"/>
      <c r="N7" s="1023"/>
      <c r="O7" s="1023"/>
      <c r="P7" s="486"/>
      <c r="Q7" s="486"/>
      <c r="R7" s="486"/>
      <c r="S7" s="486"/>
      <c r="T7" s="486"/>
      <c r="U7" s="487"/>
      <c r="W7" s="85"/>
      <c r="X7" s="122"/>
      <c r="Y7" s="85"/>
    </row>
    <row r="8" spans="2:25" s="58" customFormat="1" ht="31.95" customHeight="1" thickBot="1">
      <c r="B8" s="844" t="s">
        <v>137</v>
      </c>
      <c r="C8" s="845"/>
      <c r="D8" s="845"/>
      <c r="E8" s="845"/>
      <c r="F8" s="845"/>
      <c r="G8" s="845"/>
      <c r="H8" s="845"/>
      <c r="I8" s="845"/>
      <c r="J8" s="845"/>
      <c r="K8" s="845"/>
      <c r="L8" s="845"/>
      <c r="M8" s="845"/>
      <c r="N8" s="845"/>
      <c r="O8" s="845"/>
      <c r="P8" s="845"/>
      <c r="Q8" s="845"/>
      <c r="R8" s="845"/>
      <c r="S8" s="845"/>
      <c r="T8" s="845"/>
      <c r="U8" s="846"/>
      <c r="V8" s="110"/>
      <c r="W8" s="59"/>
    </row>
    <row r="9" spans="2:25" s="58" customFormat="1" ht="37.200000000000003" customHeight="1" thickBot="1">
      <c r="B9" s="847" t="s">
        <v>138</v>
      </c>
      <c r="C9" s="848"/>
      <c r="D9" s="1109" t="s">
        <v>117</v>
      </c>
      <c r="E9" s="1110"/>
      <c r="F9" s="851" t="s">
        <v>139</v>
      </c>
      <c r="G9" s="848"/>
      <c r="H9" s="1109" t="s">
        <v>322</v>
      </c>
      <c r="I9" s="1111"/>
      <c r="J9" s="1111"/>
      <c r="K9" s="1111"/>
      <c r="L9" s="1111"/>
      <c r="M9" s="1110"/>
      <c r="N9" s="851" t="s">
        <v>140</v>
      </c>
      <c r="O9" s="853"/>
      <c r="P9" s="848"/>
      <c r="Q9" s="1109" t="s">
        <v>323</v>
      </c>
      <c r="R9" s="1111"/>
      <c r="S9" s="1111"/>
      <c r="T9" s="1111"/>
      <c r="U9" s="1112"/>
      <c r="V9" s="110"/>
      <c r="W9" s="59"/>
    </row>
    <row r="10" spans="2:25" s="58" customFormat="1" ht="31.95" customHeight="1" thickBot="1">
      <c r="B10" s="500" t="s">
        <v>141</v>
      </c>
      <c r="C10" s="501"/>
      <c r="D10" s="501"/>
      <c r="E10" s="501"/>
      <c r="F10" s="501"/>
      <c r="G10" s="501"/>
      <c r="H10" s="501"/>
      <c r="I10" s="501"/>
      <c r="J10" s="501"/>
      <c r="K10" s="501"/>
      <c r="L10" s="501"/>
      <c r="M10" s="501"/>
      <c r="N10" s="501"/>
      <c r="O10" s="501"/>
      <c r="P10" s="501"/>
      <c r="Q10" s="501"/>
      <c r="R10" s="501"/>
      <c r="S10" s="501"/>
      <c r="T10" s="501"/>
      <c r="U10" s="502"/>
      <c r="V10" s="110"/>
      <c r="W10" s="59"/>
    </row>
    <row r="11" spans="2:25" s="58" customFormat="1" ht="45.6" customHeight="1" thickBot="1">
      <c r="B11" s="662" t="s">
        <v>776</v>
      </c>
      <c r="C11" s="663"/>
      <c r="D11" s="663"/>
      <c r="E11" s="663"/>
      <c r="F11" s="663"/>
      <c r="G11" s="663"/>
      <c r="H11" s="663"/>
      <c r="I11" s="663"/>
      <c r="J11" s="663"/>
      <c r="K11" s="663"/>
      <c r="L11" s="663"/>
      <c r="M11" s="663"/>
      <c r="N11" s="663"/>
      <c r="O11" s="663"/>
      <c r="P11" s="663"/>
      <c r="Q11" s="663"/>
      <c r="R11" s="663"/>
      <c r="S11" s="663"/>
      <c r="T11" s="663"/>
      <c r="U11" s="664"/>
      <c r="V11" s="110"/>
      <c r="W11" s="59"/>
    </row>
    <row r="12" spans="2:25" s="58" customFormat="1" ht="31.95"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110"/>
      <c r="W12" s="59"/>
    </row>
    <row r="13" spans="2:25" s="58" customFormat="1" ht="39" customHeight="1">
      <c r="B13" s="1100" t="s">
        <v>941</v>
      </c>
      <c r="C13" s="1101"/>
      <c r="D13" s="1101"/>
      <c r="E13" s="1101"/>
      <c r="F13" s="1101"/>
      <c r="G13" s="1101"/>
      <c r="H13" s="1101"/>
      <c r="I13" s="1101"/>
      <c r="J13" s="1101"/>
      <c r="K13" s="1101"/>
      <c r="L13" s="1101"/>
      <c r="M13" s="1101"/>
      <c r="N13" s="1101"/>
      <c r="O13" s="1101"/>
      <c r="P13" s="1101"/>
      <c r="Q13" s="1101"/>
      <c r="R13" s="1101"/>
      <c r="S13" s="1101"/>
      <c r="T13" s="1101"/>
      <c r="U13" s="1102"/>
      <c r="V13" s="110"/>
      <c r="W13" s="59"/>
    </row>
    <row r="14" spans="2:25" s="58" customFormat="1" ht="39" customHeight="1" thickBot="1">
      <c r="B14" s="1103" t="s">
        <v>833</v>
      </c>
      <c r="C14" s="1104"/>
      <c r="D14" s="1105"/>
      <c r="E14" s="1106" t="s">
        <v>794</v>
      </c>
      <c r="F14" s="1107"/>
      <c r="G14" s="1107"/>
      <c r="H14" s="1107"/>
      <c r="I14" s="1107"/>
      <c r="J14" s="1107"/>
      <c r="K14" s="1107"/>
      <c r="L14" s="1107"/>
      <c r="M14" s="1107"/>
      <c r="N14" s="1107"/>
      <c r="O14" s="1107"/>
      <c r="P14" s="1107"/>
      <c r="Q14" s="1107"/>
      <c r="R14" s="1107"/>
      <c r="S14" s="1107"/>
      <c r="T14" s="1107"/>
      <c r="U14" s="1108"/>
      <c r="V14" s="110"/>
      <c r="W14" s="59"/>
    </row>
    <row r="15" spans="2:25" s="58" customFormat="1" ht="36" customHeight="1" thickBot="1">
      <c r="B15" s="855" t="s">
        <v>436</v>
      </c>
      <c r="C15" s="856"/>
      <c r="D15" s="856"/>
      <c r="E15" s="856"/>
      <c r="F15" s="856"/>
      <c r="G15" s="856"/>
      <c r="H15" s="856"/>
      <c r="I15" s="856"/>
      <c r="J15" s="856"/>
      <c r="K15" s="856"/>
      <c r="L15" s="856"/>
      <c r="M15" s="856"/>
      <c r="N15" s="856"/>
      <c r="O15" s="856"/>
      <c r="P15" s="856"/>
      <c r="Q15" s="856"/>
      <c r="R15" s="856"/>
      <c r="S15" s="856"/>
      <c r="T15" s="856"/>
      <c r="U15" s="857"/>
      <c r="V15" s="110"/>
      <c r="W15" s="59"/>
    </row>
    <row r="16" spans="2:25" s="58" customFormat="1" ht="42.6" customHeight="1">
      <c r="B16" s="158" t="s">
        <v>88</v>
      </c>
      <c r="C16" s="480" t="s">
        <v>91</v>
      </c>
      <c r="D16" s="482"/>
      <c r="E16" s="480" t="s">
        <v>92</v>
      </c>
      <c r="F16" s="482"/>
      <c r="G16" s="480" t="s">
        <v>151</v>
      </c>
      <c r="H16" s="482"/>
      <c r="I16" s="480" t="s">
        <v>427</v>
      </c>
      <c r="J16" s="481"/>
      <c r="K16" s="482"/>
      <c r="L16" s="480" t="s">
        <v>101</v>
      </c>
      <c r="M16" s="481"/>
      <c r="N16" s="482"/>
      <c r="O16" s="480" t="s">
        <v>93</v>
      </c>
      <c r="P16" s="481"/>
      <c r="Q16" s="482"/>
      <c r="R16" s="480" t="s">
        <v>428</v>
      </c>
      <c r="S16" s="481"/>
      <c r="T16" s="482"/>
      <c r="U16" s="159" t="s">
        <v>99</v>
      </c>
      <c r="V16" s="110"/>
      <c r="W16" s="59"/>
    </row>
    <row r="17" spans="2:23" s="58" customFormat="1" ht="48" customHeight="1">
      <c r="B17" s="503" t="s">
        <v>89</v>
      </c>
      <c r="C17" s="455" t="s">
        <v>563</v>
      </c>
      <c r="D17" s="456"/>
      <c r="E17" s="455" t="s">
        <v>444</v>
      </c>
      <c r="F17" s="456"/>
      <c r="G17" s="455" t="s">
        <v>95</v>
      </c>
      <c r="H17" s="456"/>
      <c r="I17" s="455" t="s">
        <v>324</v>
      </c>
      <c r="J17" s="464"/>
      <c r="K17" s="456"/>
      <c r="L17" s="455" t="s">
        <v>158</v>
      </c>
      <c r="M17" s="464"/>
      <c r="N17" s="456"/>
      <c r="O17" s="455" t="s">
        <v>94</v>
      </c>
      <c r="P17" s="464"/>
      <c r="Q17" s="456"/>
      <c r="R17" s="455" t="s">
        <v>572</v>
      </c>
      <c r="S17" s="464"/>
      <c r="T17" s="456"/>
      <c r="U17" s="870">
        <f>U24</f>
        <v>1</v>
      </c>
      <c r="V17" s="110"/>
      <c r="W17" s="59"/>
    </row>
    <row r="18" spans="2:23" s="58" customFormat="1" ht="58.95" customHeight="1">
      <c r="B18" s="1099"/>
      <c r="C18" s="457"/>
      <c r="D18" s="458"/>
      <c r="E18" s="457"/>
      <c r="F18" s="458"/>
      <c r="G18" s="457"/>
      <c r="H18" s="458"/>
      <c r="I18" s="457"/>
      <c r="J18" s="465"/>
      <c r="K18" s="458"/>
      <c r="L18" s="457"/>
      <c r="M18" s="465"/>
      <c r="N18" s="458"/>
      <c r="O18" s="457"/>
      <c r="P18" s="465"/>
      <c r="Q18" s="458"/>
      <c r="R18" s="457"/>
      <c r="S18" s="465"/>
      <c r="T18" s="458"/>
      <c r="U18" s="871"/>
      <c r="V18" s="110"/>
      <c r="W18" s="59"/>
    </row>
    <row r="19" spans="2:23" s="58" customFormat="1" ht="36" customHeight="1">
      <c r="B19" s="503" t="s">
        <v>433</v>
      </c>
      <c r="C19" s="455" t="s">
        <v>564</v>
      </c>
      <c r="D19" s="456"/>
      <c r="E19" s="455" t="s">
        <v>445</v>
      </c>
      <c r="F19" s="456"/>
      <c r="G19" s="455" t="s">
        <v>96</v>
      </c>
      <c r="H19" s="456"/>
      <c r="I19" s="455" t="s">
        <v>569</v>
      </c>
      <c r="J19" s="464"/>
      <c r="K19" s="456"/>
      <c r="L19" s="455" t="s">
        <v>158</v>
      </c>
      <c r="M19" s="464"/>
      <c r="N19" s="456"/>
      <c r="O19" s="455" t="s">
        <v>94</v>
      </c>
      <c r="P19" s="464"/>
      <c r="Q19" s="456"/>
      <c r="R19" s="455" t="s">
        <v>573</v>
      </c>
      <c r="S19" s="464"/>
      <c r="T19" s="456"/>
      <c r="U19" s="870">
        <f>U27</f>
        <v>1</v>
      </c>
      <c r="V19" s="110"/>
      <c r="W19" s="59"/>
    </row>
    <row r="20" spans="2:23" s="58" customFormat="1" ht="71.400000000000006" customHeight="1">
      <c r="B20" s="1099"/>
      <c r="C20" s="457"/>
      <c r="D20" s="458"/>
      <c r="E20" s="457"/>
      <c r="F20" s="458"/>
      <c r="G20" s="457"/>
      <c r="H20" s="458"/>
      <c r="I20" s="457"/>
      <c r="J20" s="465"/>
      <c r="K20" s="458"/>
      <c r="L20" s="457"/>
      <c r="M20" s="465"/>
      <c r="N20" s="458"/>
      <c r="O20" s="457"/>
      <c r="P20" s="465"/>
      <c r="Q20" s="458"/>
      <c r="R20" s="457"/>
      <c r="S20" s="465"/>
      <c r="T20" s="458"/>
      <c r="U20" s="871"/>
      <c r="V20" s="110"/>
      <c r="W20" s="59"/>
    </row>
    <row r="21" spans="2:23" s="58" customFormat="1" ht="117" customHeight="1">
      <c r="B21" s="160" t="s">
        <v>278</v>
      </c>
      <c r="C21" s="434" t="s">
        <v>565</v>
      </c>
      <c r="D21" s="435"/>
      <c r="E21" s="434" t="s">
        <v>567</v>
      </c>
      <c r="F21" s="435"/>
      <c r="G21" s="434" t="s">
        <v>96</v>
      </c>
      <c r="H21" s="435"/>
      <c r="I21" s="434" t="s">
        <v>570</v>
      </c>
      <c r="J21" s="440"/>
      <c r="K21" s="435"/>
      <c r="L21" s="434" t="s">
        <v>158</v>
      </c>
      <c r="M21" s="440"/>
      <c r="N21" s="435"/>
      <c r="O21" s="434" t="s">
        <v>94</v>
      </c>
      <c r="P21" s="440"/>
      <c r="Q21" s="435"/>
      <c r="R21" s="434" t="s">
        <v>574</v>
      </c>
      <c r="S21" s="440"/>
      <c r="T21" s="435"/>
      <c r="U21" s="168">
        <v>1</v>
      </c>
      <c r="V21" s="110"/>
      <c r="W21" s="59"/>
    </row>
    <row r="22" spans="2:23" s="58" customFormat="1" ht="99" customHeight="1" thickBot="1">
      <c r="B22" s="285" t="s">
        <v>144</v>
      </c>
      <c r="C22" s="441" t="s">
        <v>566</v>
      </c>
      <c r="D22" s="443"/>
      <c r="E22" s="441" t="s">
        <v>568</v>
      </c>
      <c r="F22" s="443"/>
      <c r="G22" s="441" t="s">
        <v>97</v>
      </c>
      <c r="H22" s="443"/>
      <c r="I22" s="441" t="s">
        <v>571</v>
      </c>
      <c r="J22" s="442"/>
      <c r="K22" s="443"/>
      <c r="L22" s="441" t="s">
        <v>157</v>
      </c>
      <c r="M22" s="442"/>
      <c r="N22" s="443"/>
      <c r="O22" s="441" t="s">
        <v>94</v>
      </c>
      <c r="P22" s="442"/>
      <c r="Q22" s="443"/>
      <c r="R22" s="441" t="s">
        <v>575</v>
      </c>
      <c r="S22" s="442"/>
      <c r="T22" s="443"/>
      <c r="U22" s="169">
        <f>U33</f>
        <v>1</v>
      </c>
      <c r="V22" s="110"/>
      <c r="W22" s="59"/>
    </row>
    <row r="23" spans="2:23" s="67" customFormat="1" ht="44.4" customHeight="1" thickBot="1">
      <c r="B23" s="200" t="s">
        <v>427</v>
      </c>
      <c r="C23" s="1008" t="s">
        <v>142</v>
      </c>
      <c r="D23" s="1009"/>
      <c r="E23" s="1009"/>
      <c r="F23" s="1010"/>
      <c r="G23" s="201" t="s">
        <v>28</v>
      </c>
      <c r="H23" s="201" t="s">
        <v>30</v>
      </c>
      <c r="I23" s="201" t="s">
        <v>31</v>
      </c>
      <c r="J23" s="201" t="s">
        <v>32</v>
      </c>
      <c r="K23" s="201" t="s">
        <v>33</v>
      </c>
      <c r="L23" s="201" t="s">
        <v>34</v>
      </c>
      <c r="M23" s="201" t="s">
        <v>35</v>
      </c>
      <c r="N23" s="201" t="s">
        <v>36</v>
      </c>
      <c r="O23" s="201" t="s">
        <v>37</v>
      </c>
      <c r="P23" s="201" t="s">
        <v>38</v>
      </c>
      <c r="Q23" s="201" t="s">
        <v>39</v>
      </c>
      <c r="R23" s="201" t="s">
        <v>40</v>
      </c>
      <c r="S23" s="201" t="s">
        <v>41</v>
      </c>
      <c r="T23" s="201" t="s">
        <v>42</v>
      </c>
      <c r="U23" s="202" t="s">
        <v>143</v>
      </c>
      <c r="V23" s="110"/>
      <c r="W23" s="65"/>
    </row>
    <row r="24" spans="2:23" s="140" customFormat="1" ht="31.2" customHeight="1">
      <c r="B24" s="233" t="s">
        <v>44</v>
      </c>
      <c r="C24" s="1011" t="s">
        <v>576</v>
      </c>
      <c r="D24" s="1012"/>
      <c r="E24" s="1012"/>
      <c r="F24" s="1013"/>
      <c r="G24" s="284" t="s">
        <v>283</v>
      </c>
      <c r="H24" s="188">
        <v>1</v>
      </c>
      <c r="I24" s="188">
        <v>1</v>
      </c>
      <c r="J24" s="188">
        <v>1</v>
      </c>
      <c r="K24" s="188">
        <v>1</v>
      </c>
      <c r="L24" s="188">
        <v>1</v>
      </c>
      <c r="M24" s="188">
        <v>1</v>
      </c>
      <c r="N24" s="188">
        <v>1</v>
      </c>
      <c r="O24" s="188">
        <v>1</v>
      </c>
      <c r="P24" s="188">
        <v>1</v>
      </c>
      <c r="Q24" s="188">
        <v>1</v>
      </c>
      <c r="R24" s="188">
        <v>1</v>
      </c>
      <c r="S24" s="188">
        <v>1</v>
      </c>
      <c r="T24" s="208">
        <f>SUM(H24:S24)</f>
        <v>12</v>
      </c>
      <c r="U24" s="1025">
        <f>+T25/T24</f>
        <v>1</v>
      </c>
      <c r="V24" s="141"/>
      <c r="W24" s="117"/>
    </row>
    <row r="25" spans="2:23" s="140" customFormat="1" ht="31.2" customHeight="1" thickBot="1">
      <c r="B25" s="161" t="s">
        <v>45</v>
      </c>
      <c r="C25" s="620" t="s">
        <v>282</v>
      </c>
      <c r="D25" s="1014"/>
      <c r="E25" s="1014"/>
      <c r="F25" s="621"/>
      <c r="G25" s="274" t="s">
        <v>283</v>
      </c>
      <c r="H25" s="242">
        <v>1</v>
      </c>
      <c r="I25" s="242">
        <v>1</v>
      </c>
      <c r="J25" s="242">
        <v>1</v>
      </c>
      <c r="K25" s="242">
        <v>1</v>
      </c>
      <c r="L25" s="242">
        <v>1</v>
      </c>
      <c r="M25" s="242">
        <v>1</v>
      </c>
      <c r="N25" s="242">
        <v>1</v>
      </c>
      <c r="O25" s="242">
        <v>1</v>
      </c>
      <c r="P25" s="242">
        <v>1</v>
      </c>
      <c r="Q25" s="242">
        <v>1</v>
      </c>
      <c r="R25" s="242">
        <v>1</v>
      </c>
      <c r="S25" s="242">
        <v>1</v>
      </c>
      <c r="T25" s="121">
        <f>SUM(H25:S25)</f>
        <v>12</v>
      </c>
      <c r="U25" s="627"/>
      <c r="V25" s="141"/>
      <c r="W25" s="117"/>
    </row>
    <row r="26" spans="2:23" s="67" customFormat="1" ht="44.4" customHeight="1" thickBot="1">
      <c r="B26" s="200" t="s">
        <v>427</v>
      </c>
      <c r="C26" s="1008" t="s">
        <v>142</v>
      </c>
      <c r="D26" s="1009"/>
      <c r="E26" s="1009"/>
      <c r="F26" s="1010"/>
      <c r="G26" s="201" t="s">
        <v>28</v>
      </c>
      <c r="H26" s="201" t="s">
        <v>30</v>
      </c>
      <c r="I26" s="201" t="s">
        <v>31</v>
      </c>
      <c r="J26" s="201" t="s">
        <v>32</v>
      </c>
      <c r="K26" s="201" t="s">
        <v>33</v>
      </c>
      <c r="L26" s="201" t="s">
        <v>34</v>
      </c>
      <c r="M26" s="201" t="s">
        <v>35</v>
      </c>
      <c r="N26" s="201" t="s">
        <v>36</v>
      </c>
      <c r="O26" s="201" t="s">
        <v>37</v>
      </c>
      <c r="P26" s="201" t="s">
        <v>38</v>
      </c>
      <c r="Q26" s="201" t="s">
        <v>39</v>
      </c>
      <c r="R26" s="201" t="s">
        <v>40</v>
      </c>
      <c r="S26" s="201" t="s">
        <v>41</v>
      </c>
      <c r="T26" s="201" t="s">
        <v>42</v>
      </c>
      <c r="U26" s="202" t="s">
        <v>143</v>
      </c>
      <c r="V26" s="110"/>
      <c r="W26" s="65"/>
    </row>
    <row r="27" spans="2:23" s="140" customFormat="1" ht="31.2" customHeight="1">
      <c r="B27" s="161" t="s">
        <v>44</v>
      </c>
      <c r="C27" s="1011" t="s">
        <v>577</v>
      </c>
      <c r="D27" s="1012"/>
      <c r="E27" s="1012"/>
      <c r="F27" s="1013"/>
      <c r="G27" s="274" t="s">
        <v>519</v>
      </c>
      <c r="H27" s="262">
        <v>1</v>
      </c>
      <c r="I27" s="262">
        <v>1</v>
      </c>
      <c r="J27" s="262">
        <v>1</v>
      </c>
      <c r="K27" s="262">
        <v>1</v>
      </c>
      <c r="L27" s="262">
        <v>1</v>
      </c>
      <c r="M27" s="262">
        <v>1</v>
      </c>
      <c r="N27" s="188">
        <v>1</v>
      </c>
      <c r="O27" s="188">
        <v>1</v>
      </c>
      <c r="P27" s="188">
        <v>1</v>
      </c>
      <c r="Q27" s="188">
        <v>1</v>
      </c>
      <c r="R27" s="188">
        <v>1</v>
      </c>
      <c r="S27" s="188">
        <v>1</v>
      </c>
      <c r="T27" s="121">
        <f>SUM(H27:S27)</f>
        <v>12</v>
      </c>
      <c r="U27" s="626">
        <f>+T28/T27</f>
        <v>1</v>
      </c>
      <c r="V27" s="141"/>
      <c r="W27" s="117"/>
    </row>
    <row r="28" spans="2:23" s="140" customFormat="1" ht="40.200000000000003" customHeight="1" thickBot="1">
      <c r="B28" s="161" t="s">
        <v>45</v>
      </c>
      <c r="C28" s="602" t="s">
        <v>578</v>
      </c>
      <c r="D28" s="623"/>
      <c r="E28" s="623"/>
      <c r="F28" s="603"/>
      <c r="G28" s="274" t="s">
        <v>519</v>
      </c>
      <c r="H28" s="262">
        <v>1</v>
      </c>
      <c r="I28" s="262">
        <v>1</v>
      </c>
      <c r="J28" s="262">
        <v>1</v>
      </c>
      <c r="K28" s="262">
        <v>1</v>
      </c>
      <c r="L28" s="262">
        <v>1</v>
      </c>
      <c r="M28" s="262">
        <v>1</v>
      </c>
      <c r="N28" s="242">
        <v>1</v>
      </c>
      <c r="O28" s="242">
        <v>1</v>
      </c>
      <c r="P28" s="242">
        <v>1</v>
      </c>
      <c r="Q28" s="242">
        <v>1</v>
      </c>
      <c r="R28" s="242">
        <v>1</v>
      </c>
      <c r="S28" s="242">
        <v>1</v>
      </c>
      <c r="T28" s="121">
        <f>SUM(H28:S28)</f>
        <v>12</v>
      </c>
      <c r="U28" s="627"/>
      <c r="V28" s="141"/>
      <c r="W28" s="117"/>
    </row>
    <row r="29" spans="2:23" s="67" customFormat="1" ht="44.4" customHeight="1" thickBot="1">
      <c r="B29" s="200" t="s">
        <v>427</v>
      </c>
      <c r="C29" s="1008" t="s">
        <v>142</v>
      </c>
      <c r="D29" s="1009"/>
      <c r="E29" s="1009"/>
      <c r="F29" s="1010"/>
      <c r="G29" s="201" t="s">
        <v>28</v>
      </c>
      <c r="H29" s="201" t="s">
        <v>30</v>
      </c>
      <c r="I29" s="201" t="s">
        <v>31</v>
      </c>
      <c r="J29" s="201" t="s">
        <v>32</v>
      </c>
      <c r="K29" s="201" t="s">
        <v>33</v>
      </c>
      <c r="L29" s="201" t="s">
        <v>34</v>
      </c>
      <c r="M29" s="201" t="s">
        <v>35</v>
      </c>
      <c r="N29" s="201" t="s">
        <v>36</v>
      </c>
      <c r="O29" s="201" t="s">
        <v>37</v>
      </c>
      <c r="P29" s="201" t="s">
        <v>38</v>
      </c>
      <c r="Q29" s="201" t="s">
        <v>39</v>
      </c>
      <c r="R29" s="201" t="s">
        <v>40</v>
      </c>
      <c r="S29" s="201" t="s">
        <v>41</v>
      </c>
      <c r="T29" s="201" t="s">
        <v>42</v>
      </c>
      <c r="U29" s="202" t="s">
        <v>143</v>
      </c>
      <c r="V29" s="110"/>
      <c r="W29" s="65"/>
    </row>
    <row r="30" spans="2:23" s="140" customFormat="1" ht="40.200000000000003" customHeight="1">
      <c r="B30" s="161" t="s">
        <v>44</v>
      </c>
      <c r="C30" s="1029" t="s">
        <v>579</v>
      </c>
      <c r="D30" s="1030"/>
      <c r="E30" s="1030"/>
      <c r="F30" s="1031"/>
      <c r="G30" s="274" t="s">
        <v>275</v>
      </c>
      <c r="H30" s="262">
        <v>1</v>
      </c>
      <c r="I30" s="262">
        <v>1</v>
      </c>
      <c r="J30" s="262">
        <v>1</v>
      </c>
      <c r="K30" s="262">
        <v>1</v>
      </c>
      <c r="L30" s="262">
        <v>1</v>
      </c>
      <c r="M30" s="262">
        <v>1</v>
      </c>
      <c r="N30" s="188">
        <v>1</v>
      </c>
      <c r="O30" s="188">
        <v>1</v>
      </c>
      <c r="P30" s="188">
        <v>1</v>
      </c>
      <c r="Q30" s="188">
        <v>1</v>
      </c>
      <c r="R30" s="188">
        <v>1</v>
      </c>
      <c r="S30" s="188">
        <v>1</v>
      </c>
      <c r="T30" s="121">
        <f>SUM(H30:S30)</f>
        <v>12</v>
      </c>
      <c r="U30" s="1027">
        <f>T30/T31</f>
        <v>1</v>
      </c>
      <c r="V30" s="141"/>
      <c r="W30" s="117"/>
    </row>
    <row r="31" spans="2:23" s="140" customFormat="1" ht="54.6" customHeight="1" thickBot="1">
      <c r="B31" s="161" t="s">
        <v>45</v>
      </c>
      <c r="C31" s="602" t="s">
        <v>580</v>
      </c>
      <c r="D31" s="623"/>
      <c r="E31" s="623"/>
      <c r="F31" s="603"/>
      <c r="G31" s="274" t="s">
        <v>275</v>
      </c>
      <c r="H31" s="262">
        <v>1</v>
      </c>
      <c r="I31" s="262">
        <v>1</v>
      </c>
      <c r="J31" s="262">
        <v>1</v>
      </c>
      <c r="K31" s="262">
        <v>1</v>
      </c>
      <c r="L31" s="262">
        <v>1</v>
      </c>
      <c r="M31" s="262">
        <v>1</v>
      </c>
      <c r="N31" s="242">
        <v>1</v>
      </c>
      <c r="O31" s="242">
        <v>1</v>
      </c>
      <c r="P31" s="242">
        <v>1</v>
      </c>
      <c r="Q31" s="242">
        <v>1</v>
      </c>
      <c r="R31" s="242">
        <v>1</v>
      </c>
      <c r="S31" s="242">
        <v>1</v>
      </c>
      <c r="T31" s="121">
        <f>SUM(H31:S31)</f>
        <v>12</v>
      </c>
      <c r="U31" s="1028"/>
      <c r="V31" s="141"/>
      <c r="W31" s="117"/>
    </row>
    <row r="32" spans="2:23" s="67" customFormat="1" ht="44.4" customHeight="1" thickBot="1">
      <c r="B32" s="200" t="s">
        <v>427</v>
      </c>
      <c r="C32" s="1008" t="s">
        <v>142</v>
      </c>
      <c r="D32" s="1009"/>
      <c r="E32" s="1009"/>
      <c r="F32" s="1010"/>
      <c r="G32" s="201" t="s">
        <v>28</v>
      </c>
      <c r="H32" s="201" t="s">
        <v>30</v>
      </c>
      <c r="I32" s="201" t="s">
        <v>31</v>
      </c>
      <c r="J32" s="201" t="s">
        <v>32</v>
      </c>
      <c r="K32" s="201" t="s">
        <v>33</v>
      </c>
      <c r="L32" s="201" t="s">
        <v>34</v>
      </c>
      <c r="M32" s="201" t="s">
        <v>35</v>
      </c>
      <c r="N32" s="201" t="s">
        <v>36</v>
      </c>
      <c r="O32" s="201" t="s">
        <v>37</v>
      </c>
      <c r="P32" s="201" t="s">
        <v>38</v>
      </c>
      <c r="Q32" s="201" t="s">
        <v>39</v>
      </c>
      <c r="R32" s="201" t="s">
        <v>40</v>
      </c>
      <c r="S32" s="201" t="s">
        <v>41</v>
      </c>
      <c r="T32" s="201" t="s">
        <v>42</v>
      </c>
      <c r="U32" s="202" t="s">
        <v>143</v>
      </c>
      <c r="V32" s="110"/>
      <c r="W32" s="65"/>
    </row>
    <row r="33" spans="2:26" s="140" customFormat="1" ht="40.200000000000003" customHeight="1">
      <c r="B33" s="161" t="s">
        <v>44</v>
      </c>
      <c r="C33" s="1011" t="s">
        <v>581</v>
      </c>
      <c r="D33" s="1012"/>
      <c r="E33" s="1012"/>
      <c r="F33" s="1013"/>
      <c r="G33" s="274" t="s">
        <v>583</v>
      </c>
      <c r="H33" s="262">
        <v>1</v>
      </c>
      <c r="I33" s="262">
        <v>1</v>
      </c>
      <c r="J33" s="262">
        <v>1</v>
      </c>
      <c r="K33" s="262">
        <v>1</v>
      </c>
      <c r="L33" s="262">
        <v>1</v>
      </c>
      <c r="M33" s="262">
        <v>1</v>
      </c>
      <c r="N33" s="262">
        <v>1</v>
      </c>
      <c r="O33" s="262">
        <v>1</v>
      </c>
      <c r="P33" s="262">
        <v>1</v>
      </c>
      <c r="Q33" s="262">
        <v>1</v>
      </c>
      <c r="R33" s="262">
        <v>1</v>
      </c>
      <c r="S33" s="262">
        <v>1</v>
      </c>
      <c r="T33" s="121">
        <f>SUM(H33:S33)</f>
        <v>12</v>
      </c>
      <c r="U33" s="626">
        <f>+T34/T33</f>
        <v>1</v>
      </c>
      <c r="V33" s="141"/>
      <c r="W33" s="117"/>
    </row>
    <row r="34" spans="2:26" s="140" customFormat="1" ht="40.200000000000003" customHeight="1" thickBot="1">
      <c r="B34" s="209" t="s">
        <v>45</v>
      </c>
      <c r="C34" s="602" t="s">
        <v>582</v>
      </c>
      <c r="D34" s="623"/>
      <c r="E34" s="623"/>
      <c r="F34" s="603"/>
      <c r="G34" s="275" t="s">
        <v>583</v>
      </c>
      <c r="H34" s="212">
        <v>1</v>
      </c>
      <c r="I34" s="212">
        <v>1</v>
      </c>
      <c r="J34" s="212">
        <v>1</v>
      </c>
      <c r="K34" s="212">
        <v>1</v>
      </c>
      <c r="L34" s="212">
        <v>1</v>
      </c>
      <c r="M34" s="212">
        <v>1</v>
      </c>
      <c r="N34" s="212">
        <v>1</v>
      </c>
      <c r="O34" s="212">
        <v>1</v>
      </c>
      <c r="P34" s="212">
        <v>1</v>
      </c>
      <c r="Q34" s="212">
        <v>1</v>
      </c>
      <c r="R34" s="212">
        <v>1</v>
      </c>
      <c r="S34" s="212">
        <v>1</v>
      </c>
      <c r="T34" s="239">
        <f>SUM(H34:S34)</f>
        <v>12</v>
      </c>
      <c r="U34" s="1026"/>
      <c r="V34" s="141"/>
      <c r="W34" s="117"/>
    </row>
    <row r="35" spans="2:26" s="67" customFormat="1" ht="43.2" customHeight="1" thickBot="1">
      <c r="B35" s="403" t="s">
        <v>145</v>
      </c>
      <c r="C35" s="404"/>
      <c r="D35" s="404"/>
      <c r="E35" s="404"/>
      <c r="F35" s="404"/>
      <c r="G35" s="404"/>
      <c r="H35" s="404"/>
      <c r="I35" s="404"/>
      <c r="J35" s="404"/>
      <c r="K35" s="404"/>
      <c r="L35" s="404"/>
      <c r="M35" s="404"/>
      <c r="N35" s="404"/>
      <c r="O35" s="404"/>
      <c r="P35" s="404"/>
      <c r="Q35" s="404"/>
      <c r="R35" s="404"/>
      <c r="S35" s="404"/>
      <c r="T35" s="404"/>
      <c r="U35" s="404"/>
      <c r="V35" s="405"/>
      <c r="W35" s="65"/>
    </row>
    <row r="36" spans="2:26" s="58" customFormat="1" ht="43.2" customHeight="1" thickBot="1">
      <c r="B36" s="403" t="s">
        <v>424</v>
      </c>
      <c r="C36" s="404"/>
      <c r="D36" s="404"/>
      <c r="E36" s="404"/>
      <c r="F36" s="404"/>
      <c r="G36" s="404"/>
      <c r="H36" s="404"/>
      <c r="I36" s="404"/>
      <c r="J36" s="404"/>
      <c r="K36" s="404"/>
      <c r="L36" s="404"/>
      <c r="M36" s="404"/>
      <c r="N36" s="404"/>
      <c r="O36" s="404"/>
      <c r="P36" s="404"/>
      <c r="Q36" s="404"/>
      <c r="R36" s="404"/>
      <c r="S36" s="404"/>
      <c r="T36" s="404"/>
      <c r="U36" s="404"/>
      <c r="V36" s="405"/>
      <c r="W36" s="59"/>
    </row>
    <row r="37" spans="2:26" s="58" customFormat="1" ht="46.2" customHeight="1" thickBot="1">
      <c r="B37" s="610" t="s">
        <v>144</v>
      </c>
      <c r="C37" s="1096" t="s">
        <v>142</v>
      </c>
      <c r="D37" s="1097"/>
      <c r="E37" s="1098"/>
      <c r="F37" s="230" t="s">
        <v>532</v>
      </c>
      <c r="G37" s="230" t="s">
        <v>266</v>
      </c>
      <c r="H37" s="230" t="s">
        <v>115</v>
      </c>
      <c r="I37" s="238" t="s">
        <v>103</v>
      </c>
      <c r="J37" s="238" t="s">
        <v>104</v>
      </c>
      <c r="K37" s="238" t="s">
        <v>105</v>
      </c>
      <c r="L37" s="238" t="s">
        <v>106</v>
      </c>
      <c r="M37" s="238" t="s">
        <v>107</v>
      </c>
      <c r="N37" s="238" t="s">
        <v>108</v>
      </c>
      <c r="O37" s="238" t="s">
        <v>109</v>
      </c>
      <c r="P37" s="238" t="s">
        <v>110</v>
      </c>
      <c r="Q37" s="238" t="s">
        <v>111</v>
      </c>
      <c r="R37" s="238" t="s">
        <v>112</v>
      </c>
      <c r="S37" s="238" t="s">
        <v>113</v>
      </c>
      <c r="T37" s="238" t="s">
        <v>114</v>
      </c>
      <c r="U37" s="238" t="s">
        <v>42</v>
      </c>
      <c r="V37" s="231" t="s">
        <v>265</v>
      </c>
      <c r="W37" s="59"/>
    </row>
    <row r="38" spans="2:26" s="58" customFormat="1" ht="79.2" customHeight="1">
      <c r="B38" s="611"/>
      <c r="C38" s="944" t="s">
        <v>566</v>
      </c>
      <c r="D38" s="945"/>
      <c r="E38" s="946"/>
      <c r="F38" s="410">
        <v>360</v>
      </c>
      <c r="G38" s="943" t="s">
        <v>583</v>
      </c>
      <c r="H38" s="774">
        <v>1000</v>
      </c>
      <c r="I38" s="369">
        <v>1</v>
      </c>
      <c r="J38" s="369">
        <v>1</v>
      </c>
      <c r="K38" s="369">
        <v>1</v>
      </c>
      <c r="L38" s="369">
        <v>1</v>
      </c>
      <c r="M38" s="369">
        <v>1</v>
      </c>
      <c r="N38" s="369">
        <v>1</v>
      </c>
      <c r="O38" s="369">
        <v>1</v>
      </c>
      <c r="P38" s="369">
        <v>1</v>
      </c>
      <c r="Q38" s="369">
        <v>1</v>
      </c>
      <c r="R38" s="369">
        <v>1</v>
      </c>
      <c r="S38" s="369">
        <v>1</v>
      </c>
      <c r="T38" s="368">
        <v>1</v>
      </c>
      <c r="U38" s="189">
        <f>SUM(I38:T38)</f>
        <v>12</v>
      </c>
      <c r="V38" s="982" t="s">
        <v>967</v>
      </c>
      <c r="W38" s="59"/>
    </row>
    <row r="39" spans="2:26" s="58" customFormat="1" ht="79.2" customHeight="1" thickBot="1">
      <c r="B39" s="612"/>
      <c r="C39" s="715"/>
      <c r="D39" s="716"/>
      <c r="E39" s="717"/>
      <c r="F39" s="417"/>
      <c r="G39" s="718"/>
      <c r="H39" s="399"/>
      <c r="I39" s="156">
        <v>16881.02</v>
      </c>
      <c r="J39" s="156">
        <v>16881.02</v>
      </c>
      <c r="K39" s="156">
        <v>16881.02</v>
      </c>
      <c r="L39" s="156">
        <v>16881.02</v>
      </c>
      <c r="M39" s="156">
        <v>16881.02</v>
      </c>
      <c r="N39" s="156">
        <v>16881.02</v>
      </c>
      <c r="O39" s="156">
        <v>16881.02</v>
      </c>
      <c r="P39" s="156">
        <v>16881.02</v>
      </c>
      <c r="Q39" s="156">
        <v>16881.02</v>
      </c>
      <c r="R39" s="156">
        <v>16881.02</v>
      </c>
      <c r="S39" s="156">
        <v>16881.02</v>
      </c>
      <c r="T39" s="156">
        <v>16881.04</v>
      </c>
      <c r="U39" s="167">
        <f t="shared" ref="U39" si="0">SUM(I39:T39)</f>
        <v>202572.25999999998</v>
      </c>
      <c r="V39" s="785"/>
      <c r="W39" s="252">
        <v>202572.26</v>
      </c>
      <c r="X39" s="117">
        <f>W39/U38</f>
        <v>16881.021666666667</v>
      </c>
      <c r="Y39" s="253">
        <f>U39-W39</f>
        <v>0</v>
      </c>
      <c r="Z39" s="70"/>
    </row>
    <row r="40" spans="2:26" s="61" customFormat="1" ht="48.6" customHeight="1">
      <c r="B40" s="85"/>
      <c r="C40" s="85"/>
      <c r="D40" s="85"/>
      <c r="E40" s="85"/>
      <c r="F40" s="85"/>
      <c r="G40" s="85"/>
      <c r="H40" s="85"/>
      <c r="I40" s="85"/>
      <c r="J40" s="85"/>
      <c r="K40" s="85"/>
      <c r="L40" s="85"/>
      <c r="M40" s="85"/>
      <c r="N40" s="85"/>
      <c r="O40" s="85"/>
      <c r="P40" s="85"/>
      <c r="Q40" s="85"/>
      <c r="R40" s="1033" t="s">
        <v>116</v>
      </c>
      <c r="S40" s="1033"/>
      <c r="T40" s="1033"/>
      <c r="U40" s="228">
        <f>U39</f>
        <v>202572.25999999998</v>
      </c>
      <c r="V40" s="141"/>
      <c r="W40" s="225"/>
      <c r="X40" s="225"/>
      <c r="Y40" s="226"/>
      <c r="Z40" s="78"/>
    </row>
    <row r="41" spans="2:26" s="58" customFormat="1" ht="15.6" thickBot="1">
      <c r="B41" s="75"/>
      <c r="C41" s="50"/>
      <c r="D41" s="50"/>
      <c r="E41" s="50"/>
      <c r="F41" s="50"/>
      <c r="G41" s="50"/>
      <c r="H41" s="75"/>
      <c r="I41" s="50"/>
      <c r="J41" s="50"/>
      <c r="K41" s="50"/>
      <c r="L41" s="50"/>
      <c r="M41" s="75"/>
      <c r="N41" s="50"/>
      <c r="O41" s="50"/>
      <c r="P41" s="50"/>
      <c r="Q41" s="50"/>
      <c r="R41" s="75"/>
      <c r="S41" s="50"/>
      <c r="T41" s="50"/>
      <c r="U41" s="50"/>
      <c r="V41" s="50"/>
      <c r="W41" s="59"/>
      <c r="X41" s="59"/>
    </row>
    <row r="42" spans="2:26" s="67" customFormat="1" ht="43.2" customHeight="1" thickBot="1">
      <c r="B42" s="403" t="s">
        <v>145</v>
      </c>
      <c r="C42" s="404"/>
      <c r="D42" s="404"/>
      <c r="E42" s="404"/>
      <c r="F42" s="404"/>
      <c r="G42" s="404"/>
      <c r="H42" s="404"/>
      <c r="I42" s="404"/>
      <c r="J42" s="404"/>
      <c r="K42" s="404"/>
      <c r="L42" s="404"/>
      <c r="M42" s="404"/>
      <c r="N42" s="404"/>
      <c r="O42" s="404"/>
      <c r="P42" s="404"/>
      <c r="Q42" s="404"/>
      <c r="R42" s="404"/>
      <c r="S42" s="404"/>
      <c r="T42" s="404"/>
      <c r="U42" s="404"/>
      <c r="V42" s="405"/>
      <c r="W42" s="65"/>
    </row>
    <row r="43" spans="2:26" s="58" customFormat="1" ht="43.2" customHeight="1" thickBot="1">
      <c r="B43" s="403" t="s">
        <v>998</v>
      </c>
      <c r="C43" s="404"/>
      <c r="D43" s="404"/>
      <c r="E43" s="404"/>
      <c r="F43" s="404"/>
      <c r="G43" s="404"/>
      <c r="H43" s="404"/>
      <c r="I43" s="404"/>
      <c r="J43" s="404"/>
      <c r="K43" s="404"/>
      <c r="L43" s="404"/>
      <c r="M43" s="404"/>
      <c r="N43" s="404"/>
      <c r="O43" s="404"/>
      <c r="P43" s="404"/>
      <c r="Q43" s="404"/>
      <c r="R43" s="404"/>
      <c r="S43" s="404"/>
      <c r="T43" s="404"/>
      <c r="U43" s="404"/>
      <c r="V43" s="405"/>
      <c r="W43" s="59"/>
    </row>
    <row r="44" spans="2:26" s="58" customFormat="1" ht="46.2" customHeight="1" thickBot="1">
      <c r="B44" s="610" t="s">
        <v>144</v>
      </c>
      <c r="C44" s="1096" t="s">
        <v>142</v>
      </c>
      <c r="D44" s="1097"/>
      <c r="E44" s="1098"/>
      <c r="F44" s="230" t="s">
        <v>425</v>
      </c>
      <c r="G44" s="230" t="s">
        <v>266</v>
      </c>
      <c r="H44" s="230" t="s">
        <v>115</v>
      </c>
      <c r="I44" s="238" t="s">
        <v>103</v>
      </c>
      <c r="J44" s="238" t="s">
        <v>104</v>
      </c>
      <c r="K44" s="238" t="s">
        <v>105</v>
      </c>
      <c r="L44" s="238" t="s">
        <v>106</v>
      </c>
      <c r="M44" s="238" t="s">
        <v>107</v>
      </c>
      <c r="N44" s="238" t="s">
        <v>108</v>
      </c>
      <c r="O44" s="238" t="s">
        <v>109</v>
      </c>
      <c r="P44" s="238" t="s">
        <v>110</v>
      </c>
      <c r="Q44" s="238" t="s">
        <v>111</v>
      </c>
      <c r="R44" s="238" t="s">
        <v>112</v>
      </c>
      <c r="S44" s="238" t="s">
        <v>113</v>
      </c>
      <c r="T44" s="238" t="s">
        <v>114</v>
      </c>
      <c r="U44" s="238" t="s">
        <v>42</v>
      </c>
      <c r="V44" s="231" t="s">
        <v>265</v>
      </c>
      <c r="W44" s="59"/>
    </row>
    <row r="45" spans="2:26" s="58" customFormat="1" ht="79.2" customHeight="1">
      <c r="B45" s="611"/>
      <c r="C45" s="944" t="s">
        <v>566</v>
      </c>
      <c r="D45" s="945"/>
      <c r="E45" s="946"/>
      <c r="F45" s="410">
        <v>360</v>
      </c>
      <c r="G45" s="943" t="s">
        <v>583</v>
      </c>
      <c r="H45" s="942">
        <v>1000</v>
      </c>
      <c r="I45" s="369">
        <v>1</v>
      </c>
      <c r="J45" s="369">
        <v>1</v>
      </c>
      <c r="K45" s="369">
        <v>1</v>
      </c>
      <c r="L45" s="369">
        <v>1</v>
      </c>
      <c r="M45" s="369">
        <v>1</v>
      </c>
      <c r="N45" s="369">
        <v>1</v>
      </c>
      <c r="O45" s="369">
        <v>1</v>
      </c>
      <c r="P45" s="369">
        <v>1</v>
      </c>
      <c r="Q45" s="369">
        <v>1</v>
      </c>
      <c r="R45" s="369">
        <v>1</v>
      </c>
      <c r="S45" s="369">
        <v>1</v>
      </c>
      <c r="T45" s="368">
        <v>1</v>
      </c>
      <c r="U45" s="189">
        <f>SUM(I45:T45)</f>
        <v>12</v>
      </c>
      <c r="V45" s="982" t="s">
        <v>967</v>
      </c>
      <c r="W45" s="59"/>
    </row>
    <row r="46" spans="2:26" s="58" customFormat="1" ht="79.2" customHeight="1" thickBot="1">
      <c r="B46" s="612"/>
      <c r="C46" s="715"/>
      <c r="D46" s="716"/>
      <c r="E46" s="717"/>
      <c r="F46" s="417"/>
      <c r="G46" s="718"/>
      <c r="H46" s="399"/>
      <c r="I46" s="156">
        <v>60432.59</v>
      </c>
      <c r="J46" s="156">
        <v>60432.59</v>
      </c>
      <c r="K46" s="156">
        <v>60432.59</v>
      </c>
      <c r="L46" s="156">
        <v>60432.59</v>
      </c>
      <c r="M46" s="156">
        <v>60432.59</v>
      </c>
      <c r="N46" s="156">
        <v>60432.59</v>
      </c>
      <c r="O46" s="156">
        <v>60432.59</v>
      </c>
      <c r="P46" s="156">
        <v>60432.59</v>
      </c>
      <c r="Q46" s="156">
        <v>60432.59</v>
      </c>
      <c r="R46" s="156">
        <v>60432.59</v>
      </c>
      <c r="S46" s="156">
        <v>60432.59</v>
      </c>
      <c r="T46" s="156">
        <v>60432.639999999999</v>
      </c>
      <c r="U46" s="167">
        <f t="shared" ref="U46" si="1">SUM(I46:T46)</f>
        <v>725191.12999999977</v>
      </c>
      <c r="V46" s="785"/>
      <c r="W46" s="252">
        <v>202572.26</v>
      </c>
      <c r="X46" s="117">
        <f>W46/U45</f>
        <v>16881.021666666667</v>
      </c>
      <c r="Y46" s="253">
        <f>U46-W46</f>
        <v>522618.86999999976</v>
      </c>
      <c r="Z46" s="70"/>
    </row>
    <row r="47" spans="2:26" s="61" customFormat="1" ht="48.6" customHeight="1">
      <c r="B47" s="85"/>
      <c r="C47" s="85"/>
      <c r="D47" s="85"/>
      <c r="E47" s="85"/>
      <c r="F47" s="85"/>
      <c r="G47" s="85"/>
      <c r="H47" s="85"/>
      <c r="I47" s="85"/>
      <c r="J47" s="85"/>
      <c r="K47" s="85"/>
      <c r="L47" s="85"/>
      <c r="M47" s="85"/>
      <c r="N47" s="85"/>
      <c r="O47" s="85"/>
      <c r="P47" s="85"/>
      <c r="Q47" s="85"/>
      <c r="R47" s="1033" t="s">
        <v>116</v>
      </c>
      <c r="S47" s="1033"/>
      <c r="T47" s="1033"/>
      <c r="U47" s="228">
        <f>U46</f>
        <v>725191.12999999977</v>
      </c>
      <c r="V47" s="141"/>
      <c r="W47" s="225"/>
      <c r="X47" s="225"/>
      <c r="Y47" s="226"/>
      <c r="Z47" s="78"/>
    </row>
    <row r="48" spans="2:26" ht="13.5" customHeight="1"/>
    <row r="49" ht="10.5" customHeight="1"/>
    <row r="52" ht="11.25" customHeight="1"/>
    <row r="54" ht="9.75" customHeight="1"/>
    <row r="56" ht="16.5" customHeight="1"/>
  </sheetData>
  <mergeCells count="103">
    <mergeCell ref="R47:T47"/>
    <mergeCell ref="B42:V42"/>
    <mergeCell ref="B43:V43"/>
    <mergeCell ref="B44:B46"/>
    <mergeCell ref="C44:E44"/>
    <mergeCell ref="C45:E46"/>
    <mergeCell ref="F45:F46"/>
    <mergeCell ref="G45:G46"/>
    <mergeCell ref="H45:H46"/>
    <mergeCell ref="V45:V46"/>
    <mergeCell ref="C1:T1"/>
    <mergeCell ref="C2:T2"/>
    <mergeCell ref="D3:S3"/>
    <mergeCell ref="B5:D5"/>
    <mergeCell ref="R5:U5"/>
    <mergeCell ref="E5:H5"/>
    <mergeCell ref="B8:U8"/>
    <mergeCell ref="B9:C9"/>
    <mergeCell ref="D9:E9"/>
    <mergeCell ref="F9:G9"/>
    <mergeCell ref="H9:M9"/>
    <mergeCell ref="N9:P9"/>
    <mergeCell ref="Q9:U9"/>
    <mergeCell ref="B6:C6"/>
    <mergeCell ref="M6:U6"/>
    <mergeCell ref="B7:D7"/>
    <mergeCell ref="E6:L6"/>
    <mergeCell ref="E7:G7"/>
    <mergeCell ref="H7:K7"/>
    <mergeCell ref="L7:O7"/>
    <mergeCell ref="P7:U7"/>
    <mergeCell ref="B15:U15"/>
    <mergeCell ref="C16:D16"/>
    <mergeCell ref="E16:F16"/>
    <mergeCell ref="G16:H16"/>
    <mergeCell ref="I16:K16"/>
    <mergeCell ref="L16:N16"/>
    <mergeCell ref="O16:Q16"/>
    <mergeCell ref="R16:T16"/>
    <mergeCell ref="B10:U10"/>
    <mergeCell ref="B11:U11"/>
    <mergeCell ref="B12:U12"/>
    <mergeCell ref="B13:U13"/>
    <mergeCell ref="B14:D14"/>
    <mergeCell ref="E14:U14"/>
    <mergeCell ref="O17:Q18"/>
    <mergeCell ref="R17:T18"/>
    <mergeCell ref="U17:U18"/>
    <mergeCell ref="B19:B20"/>
    <mergeCell ref="C19:D20"/>
    <mergeCell ref="E19:F20"/>
    <mergeCell ref="G19:H20"/>
    <mergeCell ref="I19:K20"/>
    <mergeCell ref="L19:N20"/>
    <mergeCell ref="O19:Q20"/>
    <mergeCell ref="B17:B18"/>
    <mergeCell ref="C17:D18"/>
    <mergeCell ref="E17:F18"/>
    <mergeCell ref="G17:H18"/>
    <mergeCell ref="I17:K18"/>
    <mergeCell ref="L17:N18"/>
    <mergeCell ref="R19:T20"/>
    <mergeCell ref="U19:U20"/>
    <mergeCell ref="C21:D21"/>
    <mergeCell ref="E21:F21"/>
    <mergeCell ref="G21:H21"/>
    <mergeCell ref="I21:K21"/>
    <mergeCell ref="L21:N21"/>
    <mergeCell ref="O21:Q21"/>
    <mergeCell ref="R21:T21"/>
    <mergeCell ref="C22:D22"/>
    <mergeCell ref="E22:F22"/>
    <mergeCell ref="G22:H22"/>
    <mergeCell ref="I22:K22"/>
    <mergeCell ref="L22:N22"/>
    <mergeCell ref="O22:Q22"/>
    <mergeCell ref="R22:T22"/>
    <mergeCell ref="U27:U28"/>
    <mergeCell ref="U30:U31"/>
    <mergeCell ref="U24:U25"/>
    <mergeCell ref="C23:F23"/>
    <mergeCell ref="C24:F24"/>
    <mergeCell ref="C25:F25"/>
    <mergeCell ref="C26:F26"/>
    <mergeCell ref="C27:F27"/>
    <mergeCell ref="C28:F28"/>
    <mergeCell ref="C29:F29"/>
    <mergeCell ref="C30:F30"/>
    <mergeCell ref="C31:F31"/>
    <mergeCell ref="U33:U34"/>
    <mergeCell ref="C32:F32"/>
    <mergeCell ref="C33:F33"/>
    <mergeCell ref="C34:F34"/>
    <mergeCell ref="R40:T40"/>
    <mergeCell ref="B35:V35"/>
    <mergeCell ref="B36:V36"/>
    <mergeCell ref="B37:B39"/>
    <mergeCell ref="C37:E37"/>
    <mergeCell ref="C38:E39"/>
    <mergeCell ref="F38:F39"/>
    <mergeCell ref="G38:G39"/>
    <mergeCell ref="H38:H39"/>
    <mergeCell ref="V38:V39"/>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2" min="1" max="21" man="1"/>
    <brk id="34" min="1" max="21" man="1"/>
  </rowBreaks>
  <drawing r:id="rId2"/>
  <legacyDrawingHF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59999389629810485"/>
  </sheetPr>
  <dimension ref="A1:AA54"/>
  <sheetViews>
    <sheetView view="pageBreakPreview" topLeftCell="F1" zoomScale="70" zoomScaleNormal="100" zoomScaleSheetLayoutView="70" workbookViewId="0">
      <selection activeCell="L49" sqref="L49"/>
    </sheetView>
  </sheetViews>
  <sheetFormatPr baseColWidth="10" defaultColWidth="11.44140625" defaultRowHeight="13.8"/>
  <cols>
    <col min="1" max="1" width="1.88671875" style="50" hidden="1" customWidth="1"/>
    <col min="2" max="2" width="20.88671875" style="50" customWidth="1"/>
    <col min="3" max="3" width="21.5546875" style="50" customWidth="1"/>
    <col min="4" max="4" width="26.33203125" style="50" customWidth="1"/>
    <col min="5" max="5" width="16.88671875" style="50" customWidth="1"/>
    <col min="6" max="6" width="12.33203125" style="50" customWidth="1"/>
    <col min="7" max="7" width="15.21875" style="50" customWidth="1"/>
    <col min="8" max="8" width="15.33203125" style="50" customWidth="1"/>
    <col min="9" max="20" width="16.33203125" style="50" customWidth="1"/>
    <col min="21" max="21" width="23.88671875" style="50" customWidth="1"/>
    <col min="22" max="22" width="18.5546875" style="50" customWidth="1"/>
    <col min="23" max="25" width="16.109375" style="50" customWidth="1"/>
    <col min="26" max="26" width="9.6640625" style="50" customWidth="1"/>
    <col min="27" max="27" width="11.5546875" style="50" bestFit="1" customWidth="1"/>
    <col min="28" max="16384" width="11.44140625" style="50"/>
  </cols>
  <sheetData>
    <row r="1" spans="2:25" ht="43.2" customHeight="1">
      <c r="B1" s="108"/>
      <c r="C1" s="445" t="s">
        <v>1002</v>
      </c>
      <c r="D1" s="445"/>
      <c r="E1" s="445"/>
      <c r="F1" s="445"/>
      <c r="G1" s="445"/>
      <c r="H1" s="445"/>
      <c r="I1" s="445"/>
      <c r="J1" s="445"/>
      <c r="K1" s="445"/>
      <c r="L1" s="445"/>
      <c r="M1" s="445"/>
      <c r="N1" s="445"/>
      <c r="O1" s="445"/>
      <c r="P1" s="445"/>
      <c r="Q1" s="445"/>
      <c r="R1" s="445"/>
      <c r="S1" s="445"/>
      <c r="T1" s="445"/>
      <c r="U1" s="108"/>
    </row>
    <row r="2" spans="2:25" ht="43.2" customHeight="1" thickBot="1">
      <c r="B2" s="108"/>
      <c r="C2" s="468" t="s">
        <v>1164</v>
      </c>
      <c r="D2" s="468"/>
      <c r="E2" s="468"/>
      <c r="F2" s="468"/>
      <c r="G2" s="468"/>
      <c r="H2" s="468"/>
      <c r="I2" s="468"/>
      <c r="J2" s="468"/>
      <c r="K2" s="468"/>
      <c r="L2" s="468"/>
      <c r="M2" s="468"/>
      <c r="N2" s="468"/>
      <c r="O2" s="468"/>
      <c r="P2" s="468"/>
      <c r="Q2" s="468"/>
      <c r="R2" s="468"/>
      <c r="S2" s="468"/>
      <c r="T2" s="468"/>
      <c r="U2" s="108"/>
    </row>
    <row r="3" spans="2:25" ht="37.200000000000003" customHeight="1" thickBot="1">
      <c r="B3" s="53"/>
      <c r="C3" s="106"/>
      <c r="D3" s="459" t="s">
        <v>133</v>
      </c>
      <c r="E3" s="460"/>
      <c r="F3" s="460"/>
      <c r="G3" s="460"/>
      <c r="H3" s="460"/>
      <c r="I3" s="460"/>
      <c r="J3" s="460"/>
      <c r="K3" s="460"/>
      <c r="L3" s="460"/>
      <c r="M3" s="460"/>
      <c r="N3" s="460"/>
      <c r="O3" s="460"/>
      <c r="P3" s="460"/>
      <c r="Q3" s="460"/>
      <c r="R3" s="460"/>
      <c r="S3" s="461"/>
      <c r="T3" s="106"/>
      <c r="U3" s="53"/>
    </row>
    <row r="4" spans="2:25" ht="27.75" customHeight="1" thickBot="1">
      <c r="B4" s="53"/>
      <c r="C4" s="106"/>
      <c r="D4" s="134"/>
      <c r="E4" s="134"/>
      <c r="F4" s="134"/>
      <c r="G4" s="134"/>
      <c r="H4" s="134"/>
      <c r="I4" s="134"/>
      <c r="J4" s="134"/>
      <c r="K4" s="134"/>
      <c r="L4" s="134"/>
      <c r="M4" s="134"/>
      <c r="N4" s="134"/>
      <c r="O4" s="134"/>
      <c r="P4" s="134"/>
      <c r="Q4" s="134"/>
      <c r="R4" s="134"/>
      <c r="S4" s="134"/>
      <c r="T4" s="106"/>
      <c r="U4" s="53"/>
    </row>
    <row r="5" spans="2:25" s="85" customFormat="1" ht="24.6" customHeight="1">
      <c r="B5" s="643" t="s">
        <v>134</v>
      </c>
      <c r="C5" s="644"/>
      <c r="D5" s="644"/>
      <c r="E5" s="793" t="s">
        <v>942</v>
      </c>
      <c r="F5" s="794"/>
      <c r="G5" s="794"/>
      <c r="H5" s="794"/>
      <c r="I5" s="794"/>
      <c r="J5" s="794"/>
      <c r="K5" s="794"/>
      <c r="L5" s="794"/>
      <c r="M5" s="794"/>
      <c r="N5" s="794"/>
      <c r="O5" s="794"/>
      <c r="P5" s="186"/>
      <c r="Q5" s="1032" t="s">
        <v>1001</v>
      </c>
      <c r="R5" s="647"/>
      <c r="S5" s="647"/>
      <c r="T5" s="647"/>
      <c r="U5" s="648"/>
    </row>
    <row r="6" spans="2:25" s="85" customFormat="1" ht="24.6" customHeight="1">
      <c r="B6" s="645" t="s">
        <v>135</v>
      </c>
      <c r="C6" s="646"/>
      <c r="D6" s="646"/>
      <c r="E6" s="652" t="s">
        <v>703</v>
      </c>
      <c r="F6" s="653"/>
      <c r="G6" s="653"/>
      <c r="H6" s="653"/>
      <c r="I6" s="653"/>
      <c r="J6" s="654"/>
      <c r="K6" s="232"/>
      <c r="L6" s="650" t="s">
        <v>313</v>
      </c>
      <c r="M6" s="650"/>
      <c r="N6" s="650"/>
      <c r="O6" s="650"/>
      <c r="P6" s="650"/>
      <c r="Q6" s="650"/>
      <c r="R6" s="650"/>
      <c r="S6" s="650"/>
      <c r="T6" s="650"/>
      <c r="U6" s="651"/>
    </row>
    <row r="7" spans="2:25" s="56" customFormat="1" ht="27.6" customHeight="1" thickBot="1">
      <c r="B7" s="483" t="s">
        <v>962</v>
      </c>
      <c r="C7" s="484"/>
      <c r="D7" s="484"/>
      <c r="E7" s="1022">
        <f>U38</f>
        <v>115698.08999999998</v>
      </c>
      <c r="F7" s="1023"/>
      <c r="G7" s="1024"/>
      <c r="H7" s="488" t="s">
        <v>991</v>
      </c>
      <c r="I7" s="488"/>
      <c r="J7" s="488"/>
      <c r="K7" s="488"/>
      <c r="L7" s="1022">
        <v>120698.09</v>
      </c>
      <c r="M7" s="1023"/>
      <c r="N7" s="1023"/>
      <c r="O7" s="1023"/>
      <c r="P7" s="486"/>
      <c r="Q7" s="486"/>
      <c r="R7" s="486"/>
      <c r="S7" s="486"/>
      <c r="T7" s="486"/>
      <c r="U7" s="487"/>
      <c r="W7" s="85"/>
      <c r="X7" s="122"/>
      <c r="Y7" s="85"/>
    </row>
    <row r="8" spans="2:25" s="61" customFormat="1" ht="25.95" customHeight="1" thickBot="1">
      <c r="B8" s="655" t="s">
        <v>137</v>
      </c>
      <c r="C8" s="656"/>
      <c r="D8" s="656"/>
      <c r="E8" s="656"/>
      <c r="F8" s="656"/>
      <c r="G8" s="656"/>
      <c r="H8" s="656"/>
      <c r="I8" s="656"/>
      <c r="J8" s="656"/>
      <c r="K8" s="656"/>
      <c r="L8" s="656"/>
      <c r="M8" s="656"/>
      <c r="N8" s="656"/>
      <c r="O8" s="656"/>
      <c r="P8" s="656"/>
      <c r="Q8" s="656"/>
      <c r="R8" s="656"/>
      <c r="S8" s="656"/>
      <c r="T8" s="656"/>
      <c r="U8" s="657"/>
      <c r="V8" s="85"/>
    </row>
    <row r="9" spans="2:25" s="58" customFormat="1" ht="30" customHeight="1" thickBot="1">
      <c r="B9" s="674" t="s">
        <v>138</v>
      </c>
      <c r="C9" s="894"/>
      <c r="D9" s="895" t="s">
        <v>666</v>
      </c>
      <c r="E9" s="677"/>
      <c r="F9" s="674" t="s">
        <v>139</v>
      </c>
      <c r="G9" s="894"/>
      <c r="H9" s="895" t="s">
        <v>667</v>
      </c>
      <c r="I9" s="676"/>
      <c r="J9" s="676"/>
      <c r="K9" s="676"/>
      <c r="L9" s="676"/>
      <c r="M9" s="677"/>
      <c r="N9" s="674" t="s">
        <v>140</v>
      </c>
      <c r="O9" s="675"/>
      <c r="P9" s="894"/>
      <c r="Q9" s="895" t="s">
        <v>526</v>
      </c>
      <c r="R9" s="676"/>
      <c r="S9" s="676"/>
      <c r="T9" s="676"/>
      <c r="U9" s="677"/>
      <c r="V9" s="56"/>
    </row>
    <row r="10" spans="2:25" s="58" customFormat="1" ht="25.95"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56"/>
    </row>
    <row r="11" spans="2:25" s="58" customFormat="1" ht="48" customHeight="1" thickBot="1">
      <c r="B11" s="662" t="s">
        <v>792</v>
      </c>
      <c r="C11" s="663"/>
      <c r="D11" s="663"/>
      <c r="E11" s="663"/>
      <c r="F11" s="663"/>
      <c r="G11" s="663"/>
      <c r="H11" s="663"/>
      <c r="I11" s="663"/>
      <c r="J11" s="663"/>
      <c r="K11" s="663"/>
      <c r="L11" s="663"/>
      <c r="M11" s="663"/>
      <c r="N11" s="663"/>
      <c r="O11" s="663"/>
      <c r="P11" s="663"/>
      <c r="Q11" s="663"/>
      <c r="R11" s="663"/>
      <c r="S11" s="663"/>
      <c r="T11" s="663"/>
      <c r="U11" s="664"/>
      <c r="V11" s="56"/>
    </row>
    <row r="12" spans="2:25" s="58" customFormat="1" ht="25.95"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row>
    <row r="13" spans="2:25" s="58" customFormat="1" ht="40.950000000000003" customHeight="1" thickBot="1">
      <c r="B13" s="665" t="s">
        <v>793</v>
      </c>
      <c r="C13" s="666"/>
      <c r="D13" s="666"/>
      <c r="E13" s="666"/>
      <c r="F13" s="666"/>
      <c r="G13" s="666"/>
      <c r="H13" s="666"/>
      <c r="I13" s="666"/>
      <c r="J13" s="666"/>
      <c r="K13" s="666"/>
      <c r="L13" s="666"/>
      <c r="M13" s="666"/>
      <c r="N13" s="666"/>
      <c r="O13" s="666"/>
      <c r="P13" s="666"/>
      <c r="Q13" s="666"/>
      <c r="R13" s="666"/>
      <c r="S13" s="666"/>
      <c r="T13" s="666"/>
      <c r="U13" s="667"/>
      <c r="V13" s="56"/>
    </row>
    <row r="14" spans="2:25" s="58" customFormat="1" ht="26.4" customHeight="1" thickBot="1">
      <c r="B14" s="904" t="s">
        <v>960</v>
      </c>
      <c r="C14" s="905"/>
      <c r="D14" s="906"/>
      <c r="E14" s="668" t="s">
        <v>794</v>
      </c>
      <c r="F14" s="669"/>
      <c r="G14" s="669"/>
      <c r="H14" s="669"/>
      <c r="I14" s="669"/>
      <c r="J14" s="669"/>
      <c r="K14" s="669"/>
      <c r="L14" s="669"/>
      <c r="M14" s="669"/>
      <c r="N14" s="669"/>
      <c r="O14" s="669"/>
      <c r="P14" s="669"/>
      <c r="Q14" s="669"/>
      <c r="R14" s="669"/>
      <c r="S14" s="669"/>
      <c r="T14" s="669"/>
      <c r="U14" s="670"/>
      <c r="V14" s="56"/>
    </row>
    <row r="15" spans="2:25" s="58" customFormat="1" ht="28.95" customHeight="1" thickBot="1">
      <c r="B15" s="471" t="s">
        <v>100</v>
      </c>
      <c r="C15" s="472"/>
      <c r="D15" s="472"/>
      <c r="E15" s="472"/>
      <c r="F15" s="472"/>
      <c r="G15" s="472"/>
      <c r="H15" s="472"/>
      <c r="I15" s="472"/>
      <c r="J15" s="472"/>
      <c r="K15" s="472"/>
      <c r="L15" s="472"/>
      <c r="M15" s="472"/>
      <c r="N15" s="472"/>
      <c r="O15" s="472"/>
      <c r="P15" s="472"/>
      <c r="Q15" s="472"/>
      <c r="R15" s="472"/>
      <c r="S15" s="472"/>
      <c r="T15" s="472"/>
      <c r="U15" s="473"/>
      <c r="V15" s="56"/>
    </row>
    <row r="16" spans="2:25" s="58" customFormat="1" ht="38.4"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56"/>
    </row>
    <row r="17" spans="2:22" s="58" customFormat="1" ht="100.95" customHeight="1">
      <c r="B17" s="160" t="s">
        <v>89</v>
      </c>
      <c r="C17" s="436" t="s">
        <v>668</v>
      </c>
      <c r="D17" s="436"/>
      <c r="E17" s="436" t="s">
        <v>672</v>
      </c>
      <c r="F17" s="436"/>
      <c r="G17" s="436" t="s">
        <v>95</v>
      </c>
      <c r="H17" s="436"/>
      <c r="I17" s="436" t="s">
        <v>676</v>
      </c>
      <c r="J17" s="436"/>
      <c r="K17" s="436"/>
      <c r="L17" s="455" t="s">
        <v>158</v>
      </c>
      <c r="M17" s="464"/>
      <c r="N17" s="456"/>
      <c r="O17" s="436" t="s">
        <v>94</v>
      </c>
      <c r="P17" s="436"/>
      <c r="Q17" s="436"/>
      <c r="R17" s="436" t="s">
        <v>680</v>
      </c>
      <c r="S17" s="436"/>
      <c r="T17" s="436"/>
      <c r="U17" s="168">
        <v>1</v>
      </c>
      <c r="V17" s="56"/>
    </row>
    <row r="18" spans="2:22" s="58" customFormat="1" ht="124.95" customHeight="1">
      <c r="B18" s="160" t="s">
        <v>433</v>
      </c>
      <c r="C18" s="436" t="s">
        <v>669</v>
      </c>
      <c r="D18" s="436"/>
      <c r="E18" s="436" t="s">
        <v>673</v>
      </c>
      <c r="F18" s="436"/>
      <c r="G18" s="436" t="s">
        <v>96</v>
      </c>
      <c r="H18" s="436"/>
      <c r="I18" s="436" t="s">
        <v>677</v>
      </c>
      <c r="J18" s="436"/>
      <c r="K18" s="436"/>
      <c r="L18" s="455" t="s">
        <v>158</v>
      </c>
      <c r="M18" s="464"/>
      <c r="N18" s="456"/>
      <c r="O18" s="455" t="s">
        <v>94</v>
      </c>
      <c r="P18" s="464"/>
      <c r="Q18" s="456"/>
      <c r="R18" s="436" t="s">
        <v>681</v>
      </c>
      <c r="S18" s="436"/>
      <c r="T18" s="436"/>
      <c r="U18" s="168">
        <v>1</v>
      </c>
      <c r="V18" s="56"/>
    </row>
    <row r="19" spans="2:22" s="58" customFormat="1" ht="91.95" customHeight="1">
      <c r="B19" s="160" t="s">
        <v>278</v>
      </c>
      <c r="C19" s="434" t="s">
        <v>670</v>
      </c>
      <c r="D19" s="435"/>
      <c r="E19" s="434" t="s">
        <v>674</v>
      </c>
      <c r="F19" s="435"/>
      <c r="G19" s="434" t="s">
        <v>96</v>
      </c>
      <c r="H19" s="435"/>
      <c r="I19" s="434" t="s">
        <v>678</v>
      </c>
      <c r="J19" s="440"/>
      <c r="K19" s="435"/>
      <c r="L19" s="434" t="s">
        <v>158</v>
      </c>
      <c r="M19" s="440"/>
      <c r="N19" s="435"/>
      <c r="O19" s="434" t="s">
        <v>94</v>
      </c>
      <c r="P19" s="440"/>
      <c r="Q19" s="435"/>
      <c r="R19" s="434" t="s">
        <v>682</v>
      </c>
      <c r="S19" s="440"/>
      <c r="T19" s="435"/>
      <c r="U19" s="168">
        <v>1</v>
      </c>
      <c r="V19" s="56"/>
    </row>
    <row r="20" spans="2:22" s="58" customFormat="1" ht="87.6" customHeight="1" thickBot="1">
      <c r="B20" s="278" t="s">
        <v>144</v>
      </c>
      <c r="C20" s="441" t="s">
        <v>671</v>
      </c>
      <c r="D20" s="443"/>
      <c r="E20" s="441" t="s">
        <v>675</v>
      </c>
      <c r="F20" s="443"/>
      <c r="G20" s="441" t="s">
        <v>97</v>
      </c>
      <c r="H20" s="443"/>
      <c r="I20" s="441" t="s">
        <v>679</v>
      </c>
      <c r="J20" s="442"/>
      <c r="K20" s="443"/>
      <c r="L20" s="441" t="s">
        <v>157</v>
      </c>
      <c r="M20" s="442"/>
      <c r="N20" s="443"/>
      <c r="O20" s="441" t="s">
        <v>94</v>
      </c>
      <c r="P20" s="442"/>
      <c r="Q20" s="443"/>
      <c r="R20" s="441" t="s">
        <v>683</v>
      </c>
      <c r="S20" s="442"/>
      <c r="T20" s="443"/>
      <c r="U20" s="169">
        <v>1</v>
      </c>
      <c r="V20" s="56"/>
    </row>
    <row r="21" spans="2:22" s="140" customFormat="1" ht="41.4" customHeight="1">
      <c r="B21" s="265" t="s">
        <v>427</v>
      </c>
      <c r="C21" s="432" t="s">
        <v>142</v>
      </c>
      <c r="D21" s="432"/>
      <c r="E21" s="432"/>
      <c r="F21" s="432"/>
      <c r="G21" s="194" t="s">
        <v>28</v>
      </c>
      <c r="H21" s="194" t="s">
        <v>30</v>
      </c>
      <c r="I21" s="194" t="s">
        <v>31</v>
      </c>
      <c r="J21" s="194" t="s">
        <v>32</v>
      </c>
      <c r="K21" s="194" t="s">
        <v>33</v>
      </c>
      <c r="L21" s="194" t="s">
        <v>34</v>
      </c>
      <c r="M21" s="194" t="s">
        <v>35</v>
      </c>
      <c r="N21" s="194" t="s">
        <v>36</v>
      </c>
      <c r="O21" s="194" t="s">
        <v>37</v>
      </c>
      <c r="P21" s="194" t="s">
        <v>38</v>
      </c>
      <c r="Q21" s="194" t="s">
        <v>39</v>
      </c>
      <c r="R21" s="194" t="s">
        <v>40</v>
      </c>
      <c r="S21" s="194" t="s">
        <v>41</v>
      </c>
      <c r="T21" s="194" t="s">
        <v>42</v>
      </c>
      <c r="U21" s="196" t="s">
        <v>143</v>
      </c>
      <c r="V21" s="101"/>
    </row>
    <row r="22" spans="2:22" s="140" customFormat="1" ht="31.95" customHeight="1">
      <c r="B22" s="211" t="s">
        <v>44</v>
      </c>
      <c r="C22" s="426" t="s">
        <v>684</v>
      </c>
      <c r="D22" s="426"/>
      <c r="E22" s="426"/>
      <c r="F22" s="426"/>
      <c r="G22" s="274" t="s">
        <v>664</v>
      </c>
      <c r="H22" s="262">
        <v>1</v>
      </c>
      <c r="I22" s="262">
        <v>1</v>
      </c>
      <c r="J22" s="262">
        <v>1</v>
      </c>
      <c r="K22" s="262">
        <v>1</v>
      </c>
      <c r="L22" s="262">
        <v>1</v>
      </c>
      <c r="M22" s="262">
        <v>1</v>
      </c>
      <c r="N22" s="262">
        <v>1</v>
      </c>
      <c r="O22" s="262">
        <v>1</v>
      </c>
      <c r="P22" s="262">
        <v>1</v>
      </c>
      <c r="Q22" s="262">
        <v>1</v>
      </c>
      <c r="R22" s="262">
        <v>1</v>
      </c>
      <c r="S22" s="262">
        <v>1</v>
      </c>
      <c r="T22" s="121">
        <f>SUM(H22:S22)</f>
        <v>12</v>
      </c>
      <c r="U22" s="423">
        <f>+T23/T22</f>
        <v>1</v>
      </c>
      <c r="V22" s="101"/>
    </row>
    <row r="23" spans="2:22" s="140" customFormat="1" ht="31.95" customHeight="1">
      <c r="B23" s="211" t="s">
        <v>45</v>
      </c>
      <c r="C23" s="429" t="s">
        <v>685</v>
      </c>
      <c r="D23" s="429"/>
      <c r="E23" s="429"/>
      <c r="F23" s="429"/>
      <c r="G23" s="274" t="s">
        <v>664</v>
      </c>
      <c r="H23" s="262">
        <v>1</v>
      </c>
      <c r="I23" s="262">
        <v>1</v>
      </c>
      <c r="J23" s="262">
        <v>1</v>
      </c>
      <c r="K23" s="262">
        <v>1</v>
      </c>
      <c r="L23" s="262">
        <v>1</v>
      </c>
      <c r="M23" s="262">
        <v>1</v>
      </c>
      <c r="N23" s="262">
        <v>1</v>
      </c>
      <c r="O23" s="262">
        <v>1</v>
      </c>
      <c r="P23" s="262">
        <v>1</v>
      </c>
      <c r="Q23" s="262">
        <v>1</v>
      </c>
      <c r="R23" s="262">
        <v>1</v>
      </c>
      <c r="S23" s="262">
        <v>1</v>
      </c>
      <c r="T23" s="121">
        <f>SUM(H23:S23)</f>
        <v>12</v>
      </c>
      <c r="U23" s="423"/>
      <c r="V23" s="101"/>
    </row>
    <row r="24" spans="2:22" s="140" customFormat="1" ht="41.4" customHeight="1">
      <c r="B24" s="266" t="s">
        <v>427</v>
      </c>
      <c r="C24" s="427" t="s">
        <v>142</v>
      </c>
      <c r="D24" s="427"/>
      <c r="E24" s="427"/>
      <c r="F24" s="427"/>
      <c r="G24" s="264" t="s">
        <v>28</v>
      </c>
      <c r="H24" s="264" t="s">
        <v>30</v>
      </c>
      <c r="I24" s="264" t="s">
        <v>31</v>
      </c>
      <c r="J24" s="264" t="s">
        <v>32</v>
      </c>
      <c r="K24" s="264" t="s">
        <v>33</v>
      </c>
      <c r="L24" s="264" t="s">
        <v>34</v>
      </c>
      <c r="M24" s="264" t="s">
        <v>35</v>
      </c>
      <c r="N24" s="264" t="s">
        <v>36</v>
      </c>
      <c r="O24" s="264" t="s">
        <v>37</v>
      </c>
      <c r="P24" s="264" t="s">
        <v>38</v>
      </c>
      <c r="Q24" s="264" t="s">
        <v>39</v>
      </c>
      <c r="R24" s="264" t="s">
        <v>40</v>
      </c>
      <c r="S24" s="264" t="s">
        <v>41</v>
      </c>
      <c r="T24" s="264" t="s">
        <v>42</v>
      </c>
      <c r="U24" s="267" t="s">
        <v>143</v>
      </c>
      <c r="V24" s="101"/>
    </row>
    <row r="25" spans="2:22" s="140" customFormat="1" ht="31.95" customHeight="1">
      <c r="B25" s="211" t="s">
        <v>44</v>
      </c>
      <c r="C25" s="429" t="s">
        <v>686</v>
      </c>
      <c r="D25" s="429"/>
      <c r="E25" s="429"/>
      <c r="F25" s="429"/>
      <c r="G25" s="274" t="s">
        <v>692</v>
      </c>
      <c r="H25" s="262">
        <v>1</v>
      </c>
      <c r="I25" s="262">
        <v>1</v>
      </c>
      <c r="J25" s="262">
        <v>1</v>
      </c>
      <c r="K25" s="262">
        <v>1</v>
      </c>
      <c r="L25" s="262">
        <v>1</v>
      </c>
      <c r="M25" s="262">
        <v>1</v>
      </c>
      <c r="N25" s="262">
        <v>1</v>
      </c>
      <c r="O25" s="262">
        <v>1</v>
      </c>
      <c r="P25" s="262">
        <v>1</v>
      </c>
      <c r="Q25" s="262">
        <v>1</v>
      </c>
      <c r="R25" s="262">
        <v>1</v>
      </c>
      <c r="S25" s="262">
        <v>1</v>
      </c>
      <c r="T25" s="121">
        <f>SUM(H25:S25)</f>
        <v>12</v>
      </c>
      <c r="U25" s="423">
        <f>+T26/T25</f>
        <v>1</v>
      </c>
      <c r="V25" s="101"/>
    </row>
    <row r="26" spans="2:22" s="140" customFormat="1" ht="38.4" customHeight="1">
      <c r="B26" s="211" t="s">
        <v>45</v>
      </c>
      <c r="C26" s="429" t="s">
        <v>687</v>
      </c>
      <c r="D26" s="429"/>
      <c r="E26" s="429"/>
      <c r="F26" s="429"/>
      <c r="G26" s="274" t="s">
        <v>692</v>
      </c>
      <c r="H26" s="262">
        <v>1</v>
      </c>
      <c r="I26" s="262">
        <v>1</v>
      </c>
      <c r="J26" s="262">
        <v>1</v>
      </c>
      <c r="K26" s="262">
        <v>1</v>
      </c>
      <c r="L26" s="262">
        <v>1</v>
      </c>
      <c r="M26" s="262">
        <v>1</v>
      </c>
      <c r="N26" s="262">
        <v>1</v>
      </c>
      <c r="O26" s="262">
        <v>1</v>
      </c>
      <c r="P26" s="262">
        <v>1</v>
      </c>
      <c r="Q26" s="262">
        <v>1</v>
      </c>
      <c r="R26" s="262">
        <v>1</v>
      </c>
      <c r="S26" s="262">
        <v>1</v>
      </c>
      <c r="T26" s="121">
        <f>SUM(H26:S26)</f>
        <v>12</v>
      </c>
      <c r="U26" s="423"/>
      <c r="V26" s="101"/>
    </row>
    <row r="27" spans="2:22" s="140" customFormat="1" ht="41.4" customHeight="1">
      <c r="B27" s="266" t="s">
        <v>427</v>
      </c>
      <c r="C27" s="427" t="s">
        <v>142</v>
      </c>
      <c r="D27" s="427"/>
      <c r="E27" s="427"/>
      <c r="F27" s="427"/>
      <c r="G27" s="264" t="s">
        <v>28</v>
      </c>
      <c r="H27" s="264" t="s">
        <v>30</v>
      </c>
      <c r="I27" s="264" t="s">
        <v>31</v>
      </c>
      <c r="J27" s="264" t="s">
        <v>32</v>
      </c>
      <c r="K27" s="264" t="s">
        <v>33</v>
      </c>
      <c r="L27" s="264" t="s">
        <v>34</v>
      </c>
      <c r="M27" s="264" t="s">
        <v>35</v>
      </c>
      <c r="N27" s="264" t="s">
        <v>36</v>
      </c>
      <c r="O27" s="264" t="s">
        <v>37</v>
      </c>
      <c r="P27" s="264" t="s">
        <v>38</v>
      </c>
      <c r="Q27" s="264" t="s">
        <v>39</v>
      </c>
      <c r="R27" s="264" t="s">
        <v>40</v>
      </c>
      <c r="S27" s="264" t="s">
        <v>41</v>
      </c>
      <c r="T27" s="264" t="s">
        <v>42</v>
      </c>
      <c r="U27" s="267" t="s">
        <v>143</v>
      </c>
      <c r="V27" s="101"/>
    </row>
    <row r="28" spans="2:22" s="140" customFormat="1" ht="31.95" customHeight="1">
      <c r="B28" s="211" t="s">
        <v>44</v>
      </c>
      <c r="C28" s="429" t="s">
        <v>688</v>
      </c>
      <c r="D28" s="429"/>
      <c r="E28" s="429"/>
      <c r="F28" s="429"/>
      <c r="G28" s="274" t="s">
        <v>593</v>
      </c>
      <c r="H28" s="262">
        <v>1</v>
      </c>
      <c r="I28" s="262">
        <v>1</v>
      </c>
      <c r="J28" s="262">
        <v>1</v>
      </c>
      <c r="K28" s="262">
        <v>1</v>
      </c>
      <c r="L28" s="262">
        <v>1</v>
      </c>
      <c r="M28" s="262">
        <v>1</v>
      </c>
      <c r="N28" s="262">
        <v>1</v>
      </c>
      <c r="O28" s="262">
        <v>1</v>
      </c>
      <c r="P28" s="262">
        <v>1</v>
      </c>
      <c r="Q28" s="262">
        <v>1</v>
      </c>
      <c r="R28" s="262">
        <v>1</v>
      </c>
      <c r="S28" s="262">
        <v>1</v>
      </c>
      <c r="T28" s="121">
        <f>SUM(H28:S28)</f>
        <v>12</v>
      </c>
      <c r="U28" s="873">
        <f>+T28/T29</f>
        <v>1</v>
      </c>
      <c r="V28" s="101"/>
    </row>
    <row r="29" spans="2:22" s="140" customFormat="1" ht="31.95" customHeight="1">
      <c r="B29" s="211" t="s">
        <v>45</v>
      </c>
      <c r="C29" s="429" t="s">
        <v>689</v>
      </c>
      <c r="D29" s="429"/>
      <c r="E29" s="429"/>
      <c r="F29" s="429"/>
      <c r="G29" s="274" t="s">
        <v>593</v>
      </c>
      <c r="H29" s="262">
        <v>1</v>
      </c>
      <c r="I29" s="262">
        <v>1</v>
      </c>
      <c r="J29" s="262">
        <v>1</v>
      </c>
      <c r="K29" s="262">
        <v>1</v>
      </c>
      <c r="L29" s="262">
        <v>1</v>
      </c>
      <c r="M29" s="262">
        <v>1</v>
      </c>
      <c r="N29" s="262">
        <v>1</v>
      </c>
      <c r="O29" s="262">
        <v>1</v>
      </c>
      <c r="P29" s="262">
        <v>1</v>
      </c>
      <c r="Q29" s="262">
        <v>1</v>
      </c>
      <c r="R29" s="262">
        <v>1</v>
      </c>
      <c r="S29" s="262">
        <v>1</v>
      </c>
      <c r="T29" s="121">
        <f>SUM(H29:S29)</f>
        <v>12</v>
      </c>
      <c r="U29" s="873"/>
      <c r="V29" s="101"/>
    </row>
    <row r="30" spans="2:22" s="140" customFormat="1" ht="41.4" customHeight="1">
      <c r="B30" s="266" t="s">
        <v>427</v>
      </c>
      <c r="C30" s="427" t="s">
        <v>142</v>
      </c>
      <c r="D30" s="427"/>
      <c r="E30" s="427"/>
      <c r="F30" s="427"/>
      <c r="G30" s="264" t="s">
        <v>28</v>
      </c>
      <c r="H30" s="264" t="s">
        <v>30</v>
      </c>
      <c r="I30" s="264" t="s">
        <v>31</v>
      </c>
      <c r="J30" s="264" t="s">
        <v>32</v>
      </c>
      <c r="K30" s="264" t="s">
        <v>33</v>
      </c>
      <c r="L30" s="264" t="s">
        <v>34</v>
      </c>
      <c r="M30" s="264" t="s">
        <v>35</v>
      </c>
      <c r="N30" s="264" t="s">
        <v>36</v>
      </c>
      <c r="O30" s="264" t="s">
        <v>37</v>
      </c>
      <c r="P30" s="264" t="s">
        <v>38</v>
      </c>
      <c r="Q30" s="264" t="s">
        <v>39</v>
      </c>
      <c r="R30" s="264" t="s">
        <v>40</v>
      </c>
      <c r="S30" s="264" t="s">
        <v>41</v>
      </c>
      <c r="T30" s="264" t="s">
        <v>42</v>
      </c>
      <c r="U30" s="267" t="s">
        <v>143</v>
      </c>
      <c r="V30" s="101"/>
    </row>
    <row r="31" spans="2:22" s="140" customFormat="1" ht="31.95" customHeight="1">
      <c r="B31" s="211" t="s">
        <v>44</v>
      </c>
      <c r="C31" s="426" t="s">
        <v>690</v>
      </c>
      <c r="D31" s="426"/>
      <c r="E31" s="426"/>
      <c r="F31" s="426"/>
      <c r="G31" s="274" t="s">
        <v>144</v>
      </c>
      <c r="H31" s="262">
        <v>1</v>
      </c>
      <c r="I31" s="262">
        <v>1</v>
      </c>
      <c r="J31" s="262">
        <v>1</v>
      </c>
      <c r="K31" s="262">
        <v>1</v>
      </c>
      <c r="L31" s="262">
        <v>1</v>
      </c>
      <c r="M31" s="262">
        <v>1</v>
      </c>
      <c r="N31" s="262">
        <v>1</v>
      </c>
      <c r="O31" s="262">
        <v>1</v>
      </c>
      <c r="P31" s="262">
        <v>1</v>
      </c>
      <c r="Q31" s="262">
        <v>1</v>
      </c>
      <c r="R31" s="262">
        <v>1</v>
      </c>
      <c r="S31" s="262">
        <v>1</v>
      </c>
      <c r="T31" s="121">
        <f>SUM(H31:S31)</f>
        <v>12</v>
      </c>
      <c r="U31" s="423">
        <f>+T32/T31</f>
        <v>1</v>
      </c>
      <c r="V31" s="101"/>
    </row>
    <row r="32" spans="2:22" s="140" customFormat="1" ht="31.95" customHeight="1" thickBot="1">
      <c r="B32" s="211" t="s">
        <v>45</v>
      </c>
      <c r="C32" s="429" t="s">
        <v>691</v>
      </c>
      <c r="D32" s="429"/>
      <c r="E32" s="429"/>
      <c r="F32" s="429"/>
      <c r="G32" s="274" t="s">
        <v>144</v>
      </c>
      <c r="H32" s="262">
        <v>1</v>
      </c>
      <c r="I32" s="262">
        <v>1</v>
      </c>
      <c r="J32" s="262">
        <v>1</v>
      </c>
      <c r="K32" s="262">
        <v>1</v>
      </c>
      <c r="L32" s="262">
        <v>1</v>
      </c>
      <c r="M32" s="262">
        <v>1</v>
      </c>
      <c r="N32" s="262">
        <v>1</v>
      </c>
      <c r="O32" s="262">
        <v>1</v>
      </c>
      <c r="P32" s="262">
        <v>1</v>
      </c>
      <c r="Q32" s="262">
        <v>1</v>
      </c>
      <c r="R32" s="262">
        <v>1</v>
      </c>
      <c r="S32" s="262">
        <v>1</v>
      </c>
      <c r="T32" s="121">
        <f>SUM(H32:S32)</f>
        <v>12</v>
      </c>
      <c r="U32" s="423"/>
      <c r="V32" s="101"/>
    </row>
    <row r="33" spans="2:27" s="58" customFormat="1" ht="33" customHeight="1" thickBot="1">
      <c r="B33" s="683" t="s">
        <v>145</v>
      </c>
      <c r="C33" s="684"/>
      <c r="D33" s="684"/>
      <c r="E33" s="684"/>
      <c r="F33" s="684"/>
      <c r="G33" s="684"/>
      <c r="H33" s="684"/>
      <c r="I33" s="684"/>
      <c r="J33" s="684"/>
      <c r="K33" s="684"/>
      <c r="L33" s="684"/>
      <c r="M33" s="684"/>
      <c r="N33" s="684"/>
      <c r="O33" s="684"/>
      <c r="P33" s="684"/>
      <c r="Q33" s="684"/>
      <c r="R33" s="684"/>
      <c r="S33" s="684"/>
      <c r="T33" s="684"/>
      <c r="U33" s="684"/>
      <c r="V33" s="405"/>
    </row>
    <row r="34" spans="2:27" s="58" customFormat="1" ht="33" customHeight="1" thickBot="1">
      <c r="B34" s="403" t="s">
        <v>424</v>
      </c>
      <c r="C34" s="404"/>
      <c r="D34" s="404"/>
      <c r="E34" s="404"/>
      <c r="F34" s="404"/>
      <c r="G34" s="404"/>
      <c r="H34" s="404"/>
      <c r="I34" s="404"/>
      <c r="J34" s="404"/>
      <c r="K34" s="404"/>
      <c r="L34" s="404"/>
      <c r="M34" s="404"/>
      <c r="N34" s="404"/>
      <c r="O34" s="404"/>
      <c r="P34" s="404"/>
      <c r="Q34" s="404"/>
      <c r="R34" s="404"/>
      <c r="S34" s="404"/>
      <c r="T34" s="404"/>
      <c r="U34" s="404"/>
      <c r="V34" s="405"/>
    </row>
    <row r="35" spans="2:27" s="58" customFormat="1" ht="60.6" customHeight="1" thickBot="1">
      <c r="B35" s="610" t="s">
        <v>144</v>
      </c>
      <c r="C35" s="983" t="s">
        <v>142</v>
      </c>
      <c r="D35" s="984"/>
      <c r="E35" s="985"/>
      <c r="F35" s="170" t="s">
        <v>532</v>
      </c>
      <c r="G35" s="170" t="s">
        <v>266</v>
      </c>
      <c r="H35" s="170" t="s">
        <v>115</v>
      </c>
      <c r="I35" s="241" t="s">
        <v>103</v>
      </c>
      <c r="J35" s="241" t="s">
        <v>104</v>
      </c>
      <c r="K35" s="241" t="s">
        <v>105</v>
      </c>
      <c r="L35" s="241" t="s">
        <v>106</v>
      </c>
      <c r="M35" s="241" t="s">
        <v>107</v>
      </c>
      <c r="N35" s="241" t="s">
        <v>108</v>
      </c>
      <c r="O35" s="241" t="s">
        <v>109</v>
      </c>
      <c r="P35" s="241" t="s">
        <v>110</v>
      </c>
      <c r="Q35" s="241" t="s">
        <v>111</v>
      </c>
      <c r="R35" s="241" t="s">
        <v>112</v>
      </c>
      <c r="S35" s="241" t="s">
        <v>113</v>
      </c>
      <c r="T35" s="241" t="s">
        <v>114</v>
      </c>
      <c r="U35" s="241" t="s">
        <v>42</v>
      </c>
      <c r="V35" s="171" t="s">
        <v>265</v>
      </c>
    </row>
    <row r="36" spans="2:27" s="58" customFormat="1" ht="61.95" customHeight="1">
      <c r="B36" s="611"/>
      <c r="C36" s="758" t="s">
        <v>671</v>
      </c>
      <c r="D36" s="759"/>
      <c r="E36" s="759"/>
      <c r="F36" s="774">
        <v>360</v>
      </c>
      <c r="G36" s="775" t="s">
        <v>144</v>
      </c>
      <c r="H36" s="771">
        <v>7862</v>
      </c>
      <c r="I36" s="369">
        <v>1</v>
      </c>
      <c r="J36" s="369">
        <v>1</v>
      </c>
      <c r="K36" s="369">
        <v>1</v>
      </c>
      <c r="L36" s="369">
        <v>1</v>
      </c>
      <c r="M36" s="369">
        <v>1</v>
      </c>
      <c r="N36" s="369">
        <v>1</v>
      </c>
      <c r="O36" s="369">
        <v>1</v>
      </c>
      <c r="P36" s="369">
        <v>1</v>
      </c>
      <c r="Q36" s="369">
        <v>1</v>
      </c>
      <c r="R36" s="369">
        <v>1</v>
      </c>
      <c r="S36" s="369">
        <v>1</v>
      </c>
      <c r="T36" s="368">
        <v>1</v>
      </c>
      <c r="U36" s="189">
        <f t="shared" ref="U36:U37" si="0">SUM(I36:T36)</f>
        <v>12</v>
      </c>
      <c r="V36" s="982" t="s">
        <v>967</v>
      </c>
    </row>
    <row r="37" spans="2:27" s="58" customFormat="1" ht="61.95" customHeight="1" thickBot="1">
      <c r="B37" s="612"/>
      <c r="C37" s="725"/>
      <c r="D37" s="428"/>
      <c r="E37" s="428"/>
      <c r="F37" s="399"/>
      <c r="G37" s="728"/>
      <c r="H37" s="428"/>
      <c r="I37" s="156">
        <v>9641.51</v>
      </c>
      <c r="J37" s="156">
        <v>9641.51</v>
      </c>
      <c r="K37" s="156">
        <v>9641.51</v>
      </c>
      <c r="L37" s="156">
        <v>9641.51</v>
      </c>
      <c r="M37" s="156">
        <v>9641.5</v>
      </c>
      <c r="N37" s="156">
        <v>9641.51</v>
      </c>
      <c r="O37" s="156">
        <v>9641.51</v>
      </c>
      <c r="P37" s="156">
        <v>9641.51</v>
      </c>
      <c r="Q37" s="156">
        <v>9641.5</v>
      </c>
      <c r="R37" s="156">
        <v>9641.51</v>
      </c>
      <c r="S37" s="156">
        <v>9641.51</v>
      </c>
      <c r="T37" s="156">
        <v>9641.5</v>
      </c>
      <c r="U37" s="167">
        <f t="shared" si="0"/>
        <v>115698.08999999998</v>
      </c>
      <c r="V37" s="785"/>
      <c r="W37" s="252">
        <v>115698.09</v>
      </c>
      <c r="X37" s="117">
        <f>W37/U36</f>
        <v>9641.5074999999997</v>
      </c>
      <c r="Y37" s="253">
        <f>U37-W37</f>
        <v>0</v>
      </c>
      <c r="AA37" s="66"/>
    </row>
    <row r="38" spans="2:27" s="58" customFormat="1" ht="36" customHeight="1">
      <c r="B38" s="56"/>
      <c r="C38" s="56"/>
      <c r="D38" s="56"/>
      <c r="E38" s="56"/>
      <c r="F38" s="56"/>
      <c r="G38" s="56"/>
      <c r="H38" s="56"/>
      <c r="I38" s="56"/>
      <c r="J38" s="56"/>
      <c r="K38" s="56"/>
      <c r="L38" s="56"/>
      <c r="M38" s="56"/>
      <c r="N38" s="56"/>
      <c r="O38" s="56"/>
      <c r="P38" s="56"/>
      <c r="Q38" s="56"/>
      <c r="R38" s="1033" t="s">
        <v>116</v>
      </c>
      <c r="S38" s="1033"/>
      <c r="T38" s="1033"/>
      <c r="U38" s="227">
        <f>U37</f>
        <v>115698.08999999998</v>
      </c>
      <c r="V38" s="56"/>
      <c r="W38" s="225"/>
      <c r="X38" s="225"/>
      <c r="Y38" s="226"/>
    </row>
    <row r="39" spans="2:27" s="58" customFormat="1" ht="15.6" thickBot="1">
      <c r="B39" s="60"/>
      <c r="C39" s="60"/>
      <c r="D39" s="60"/>
      <c r="E39" s="60"/>
      <c r="F39" s="60"/>
      <c r="G39" s="60"/>
      <c r="H39" s="60"/>
      <c r="I39" s="60"/>
      <c r="J39" s="60"/>
      <c r="K39" s="60"/>
      <c r="L39" s="60"/>
      <c r="M39" s="60"/>
      <c r="N39" s="60"/>
      <c r="O39" s="60"/>
      <c r="P39" s="60"/>
      <c r="Q39" s="60"/>
      <c r="W39" s="59"/>
      <c r="Y39" s="59"/>
    </row>
    <row r="40" spans="2:27" s="58" customFormat="1" ht="33" customHeight="1" thickBot="1">
      <c r="B40" s="403" t="s">
        <v>145</v>
      </c>
      <c r="C40" s="404"/>
      <c r="D40" s="404"/>
      <c r="E40" s="404"/>
      <c r="F40" s="404"/>
      <c r="G40" s="404"/>
      <c r="H40" s="404"/>
      <c r="I40" s="404"/>
      <c r="J40" s="404"/>
      <c r="K40" s="404"/>
      <c r="L40" s="404"/>
      <c r="M40" s="404"/>
      <c r="N40" s="404"/>
      <c r="O40" s="404"/>
      <c r="P40" s="404"/>
      <c r="Q40" s="404"/>
      <c r="R40" s="404"/>
      <c r="S40" s="404"/>
      <c r="T40" s="404"/>
      <c r="U40" s="404"/>
      <c r="V40" s="405"/>
    </row>
    <row r="41" spans="2:27" s="58" customFormat="1" ht="33" customHeight="1" thickBot="1">
      <c r="B41" s="403" t="s">
        <v>998</v>
      </c>
      <c r="C41" s="404"/>
      <c r="D41" s="404"/>
      <c r="E41" s="404"/>
      <c r="F41" s="404"/>
      <c r="G41" s="404"/>
      <c r="H41" s="404"/>
      <c r="I41" s="404"/>
      <c r="J41" s="404"/>
      <c r="K41" s="404"/>
      <c r="L41" s="404"/>
      <c r="M41" s="404"/>
      <c r="N41" s="404"/>
      <c r="O41" s="404"/>
      <c r="P41" s="404"/>
      <c r="Q41" s="404"/>
      <c r="R41" s="404"/>
      <c r="S41" s="404"/>
      <c r="T41" s="404"/>
      <c r="U41" s="404"/>
      <c r="V41" s="405"/>
    </row>
    <row r="42" spans="2:27" s="58" customFormat="1" ht="60.6" customHeight="1" thickBot="1">
      <c r="B42" s="610" t="s">
        <v>144</v>
      </c>
      <c r="C42" s="983" t="s">
        <v>142</v>
      </c>
      <c r="D42" s="984"/>
      <c r="E42" s="985"/>
      <c r="F42" s="170" t="s">
        <v>425</v>
      </c>
      <c r="G42" s="170" t="s">
        <v>266</v>
      </c>
      <c r="H42" s="170" t="s">
        <v>115</v>
      </c>
      <c r="I42" s="241" t="s">
        <v>103</v>
      </c>
      <c r="J42" s="241" t="s">
        <v>104</v>
      </c>
      <c r="K42" s="241" t="s">
        <v>105</v>
      </c>
      <c r="L42" s="241" t="s">
        <v>106</v>
      </c>
      <c r="M42" s="241" t="s">
        <v>107</v>
      </c>
      <c r="N42" s="241" t="s">
        <v>108</v>
      </c>
      <c r="O42" s="241" t="s">
        <v>109</v>
      </c>
      <c r="P42" s="241" t="s">
        <v>110</v>
      </c>
      <c r="Q42" s="241" t="s">
        <v>111</v>
      </c>
      <c r="R42" s="241" t="s">
        <v>112</v>
      </c>
      <c r="S42" s="241" t="s">
        <v>113</v>
      </c>
      <c r="T42" s="241" t="s">
        <v>114</v>
      </c>
      <c r="U42" s="241" t="s">
        <v>42</v>
      </c>
      <c r="V42" s="171" t="s">
        <v>265</v>
      </c>
    </row>
    <row r="43" spans="2:27" s="58" customFormat="1" ht="61.95" customHeight="1">
      <c r="B43" s="611"/>
      <c r="C43" s="758" t="s">
        <v>671</v>
      </c>
      <c r="D43" s="759"/>
      <c r="E43" s="759"/>
      <c r="F43" s="774">
        <v>360</v>
      </c>
      <c r="G43" s="775" t="s">
        <v>144</v>
      </c>
      <c r="H43" s="771">
        <v>7862</v>
      </c>
      <c r="I43" s="369">
        <v>1</v>
      </c>
      <c r="J43" s="369">
        <v>1</v>
      </c>
      <c r="K43" s="369">
        <v>1</v>
      </c>
      <c r="L43" s="369">
        <v>1</v>
      </c>
      <c r="M43" s="369">
        <v>1</v>
      </c>
      <c r="N43" s="369">
        <v>1</v>
      </c>
      <c r="O43" s="369">
        <v>1</v>
      </c>
      <c r="P43" s="369">
        <v>1</v>
      </c>
      <c r="Q43" s="369">
        <v>1</v>
      </c>
      <c r="R43" s="369">
        <v>1</v>
      </c>
      <c r="S43" s="369">
        <v>1</v>
      </c>
      <c r="T43" s="369">
        <v>1</v>
      </c>
      <c r="U43" s="189">
        <f t="shared" ref="U43:U44" si="1">SUM(I43:T43)</f>
        <v>12</v>
      </c>
      <c r="V43" s="982" t="s">
        <v>967</v>
      </c>
    </row>
    <row r="44" spans="2:27" s="58" customFormat="1" ht="61.95" customHeight="1" thickBot="1">
      <c r="B44" s="612"/>
      <c r="C44" s="725"/>
      <c r="D44" s="428"/>
      <c r="E44" s="428"/>
      <c r="F44" s="399"/>
      <c r="G44" s="728"/>
      <c r="H44" s="428"/>
      <c r="I44" s="156">
        <v>10058.17</v>
      </c>
      <c r="J44" s="156">
        <v>10058.17</v>
      </c>
      <c r="K44" s="156">
        <v>10058.17</v>
      </c>
      <c r="L44" s="156">
        <v>10058.17</v>
      </c>
      <c r="M44" s="156">
        <v>10058.17</v>
      </c>
      <c r="N44" s="156">
        <v>10058.17</v>
      </c>
      <c r="O44" s="156">
        <v>10058.17</v>
      </c>
      <c r="P44" s="156">
        <v>10058.17</v>
      </c>
      <c r="Q44" s="156">
        <v>10058.17</v>
      </c>
      <c r="R44" s="156">
        <v>10058.17</v>
      </c>
      <c r="S44" s="156">
        <v>10058.17</v>
      </c>
      <c r="T44" s="156">
        <v>10058.219999999999</v>
      </c>
      <c r="U44" s="167">
        <f t="shared" si="1"/>
        <v>120698.09</v>
      </c>
      <c r="V44" s="785"/>
      <c r="W44" s="252">
        <v>115698.09</v>
      </c>
      <c r="X44" s="117">
        <f>W44/U43</f>
        <v>9641.5074999999997</v>
      </c>
      <c r="Y44" s="253">
        <f>U44-W44</f>
        <v>5000</v>
      </c>
      <c r="AA44" s="66"/>
    </row>
    <row r="45" spans="2:27" s="58" customFormat="1" ht="36" customHeight="1">
      <c r="B45" s="56"/>
      <c r="C45" s="56"/>
      <c r="D45" s="56"/>
      <c r="E45" s="56"/>
      <c r="F45" s="56"/>
      <c r="G45" s="56"/>
      <c r="H45" s="56"/>
      <c r="I45" s="56"/>
      <c r="J45" s="56"/>
      <c r="K45" s="56"/>
      <c r="L45" s="56"/>
      <c r="M45" s="56"/>
      <c r="N45" s="56"/>
      <c r="O45" s="56"/>
      <c r="P45" s="56"/>
      <c r="Q45" s="56"/>
      <c r="R45" s="1033" t="s">
        <v>116</v>
      </c>
      <c r="S45" s="1033"/>
      <c r="T45" s="1033"/>
      <c r="U45" s="227">
        <f>U44</f>
        <v>120698.09</v>
      </c>
      <c r="V45" s="56"/>
      <c r="W45" s="225"/>
      <c r="X45" s="225"/>
      <c r="Y45" s="226"/>
    </row>
    <row r="46" spans="2:27" ht="13.5" customHeight="1"/>
    <row r="47" spans="2:27" ht="10.5" customHeight="1"/>
    <row r="50" ht="16.2" customHeight="1"/>
    <row r="52" ht="9.75" customHeight="1"/>
    <row r="54" ht="16.5" customHeight="1"/>
  </sheetData>
  <mergeCells count="99">
    <mergeCell ref="R45:T45"/>
    <mergeCell ref="B40:V40"/>
    <mergeCell ref="B41:V41"/>
    <mergeCell ref="B42:B44"/>
    <mergeCell ref="C42:E42"/>
    <mergeCell ref="C43:E44"/>
    <mergeCell ref="F43:F44"/>
    <mergeCell ref="G43:G44"/>
    <mergeCell ref="H43:H44"/>
    <mergeCell ref="V43:V44"/>
    <mergeCell ref="B6:D6"/>
    <mergeCell ref="L6:U6"/>
    <mergeCell ref="B7:D7"/>
    <mergeCell ref="E6:J6"/>
    <mergeCell ref="E7:G7"/>
    <mergeCell ref="H7:K7"/>
    <mergeCell ref="L7:O7"/>
    <mergeCell ref="P7:U7"/>
    <mergeCell ref="B8:U8"/>
    <mergeCell ref="B9:C9"/>
    <mergeCell ref="D9:E9"/>
    <mergeCell ref="F9:G9"/>
    <mergeCell ref="H9:M9"/>
    <mergeCell ref="N9:P9"/>
    <mergeCell ref="Q9:U9"/>
    <mergeCell ref="C1:T1"/>
    <mergeCell ref="C2:T2"/>
    <mergeCell ref="D3:S3"/>
    <mergeCell ref="B5:D5"/>
    <mergeCell ref="E5:O5"/>
    <mergeCell ref="Q5:U5"/>
    <mergeCell ref="B10:U10"/>
    <mergeCell ref="B11:U11"/>
    <mergeCell ref="B12:U12"/>
    <mergeCell ref="B13:U13"/>
    <mergeCell ref="B14:D14"/>
    <mergeCell ref="E14:U14"/>
    <mergeCell ref="B15:U15"/>
    <mergeCell ref="C16:D16"/>
    <mergeCell ref="E16:F16"/>
    <mergeCell ref="G16:H16"/>
    <mergeCell ref="I16:K16"/>
    <mergeCell ref="L16:N16"/>
    <mergeCell ref="O16:Q16"/>
    <mergeCell ref="R16:T16"/>
    <mergeCell ref="R17:T17"/>
    <mergeCell ref="C18:D18"/>
    <mergeCell ref="E18:F18"/>
    <mergeCell ref="G18:H18"/>
    <mergeCell ref="I18:K18"/>
    <mergeCell ref="L18:N18"/>
    <mergeCell ref="O18:Q18"/>
    <mergeCell ref="R18:T18"/>
    <mergeCell ref="C17:D17"/>
    <mergeCell ref="E17:F17"/>
    <mergeCell ref="G17:H17"/>
    <mergeCell ref="I17:K17"/>
    <mergeCell ref="L17:N17"/>
    <mergeCell ref="O17:Q17"/>
    <mergeCell ref="R19:T19"/>
    <mergeCell ref="C20:D20"/>
    <mergeCell ref="E20:F20"/>
    <mergeCell ref="G20:H20"/>
    <mergeCell ref="I20:K20"/>
    <mergeCell ref="L20:N20"/>
    <mergeCell ref="O20:Q20"/>
    <mergeCell ref="R20:T20"/>
    <mergeCell ref="C19:D19"/>
    <mergeCell ref="E19:F19"/>
    <mergeCell ref="G19:H19"/>
    <mergeCell ref="I19:K19"/>
    <mergeCell ref="L19:N19"/>
    <mergeCell ref="O19:Q19"/>
    <mergeCell ref="U25:U26"/>
    <mergeCell ref="U28:U29"/>
    <mergeCell ref="U22:U23"/>
    <mergeCell ref="C21:F21"/>
    <mergeCell ref="C24:F24"/>
    <mergeCell ref="C27:F27"/>
    <mergeCell ref="C22:F22"/>
    <mergeCell ref="C23:F23"/>
    <mergeCell ref="C25:F25"/>
    <mergeCell ref="C26:F26"/>
    <mergeCell ref="C28:F28"/>
    <mergeCell ref="C29:F29"/>
    <mergeCell ref="C30:F30"/>
    <mergeCell ref="R38:T38"/>
    <mergeCell ref="B33:V33"/>
    <mergeCell ref="B34:V34"/>
    <mergeCell ref="B35:B37"/>
    <mergeCell ref="C35:E35"/>
    <mergeCell ref="C36:E37"/>
    <mergeCell ref="F36:F37"/>
    <mergeCell ref="G36:G37"/>
    <mergeCell ref="H36:H37"/>
    <mergeCell ref="V36:V37"/>
    <mergeCell ref="C31:F31"/>
    <mergeCell ref="C32:F32"/>
    <mergeCell ref="U31:U32"/>
  </mergeCells>
  <printOptions horizontalCentered="1"/>
  <pageMargins left="3.937007874015748E-2" right="3.937007874015748E-2" top="0.31496062992125984" bottom="3.937007874015748E-2" header="0.31496062992125984" footer="0.11811023622047245"/>
  <pageSetup scale="38" fitToHeight="2" orientation="landscape" r:id="rId1"/>
  <headerFooter scaleWithDoc="0">
    <oddFooter>&amp;C&amp;G</oddFooter>
  </headerFooter>
  <rowBreaks count="2" manualBreakCount="2">
    <brk id="20" min="1" max="21" man="1"/>
    <brk id="32" min="1" max="21" man="1"/>
  </rowBreaks>
  <drawing r:id="rId2"/>
  <legacyDrawingHF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0000"/>
  </sheetPr>
  <dimension ref="A1:AA54"/>
  <sheetViews>
    <sheetView view="pageBreakPreview" topLeftCell="H4" zoomScale="70" zoomScaleNormal="100" zoomScaleSheetLayoutView="70" workbookViewId="0">
      <selection activeCell="L7" sqref="L7:O7"/>
    </sheetView>
  </sheetViews>
  <sheetFormatPr baseColWidth="10" defaultColWidth="11.44140625" defaultRowHeight="13.8"/>
  <cols>
    <col min="1" max="1" width="1.88671875" style="50" hidden="1" customWidth="1"/>
    <col min="2" max="2" width="20.88671875" style="50" customWidth="1"/>
    <col min="3" max="3" width="26.6640625" style="50" customWidth="1"/>
    <col min="4" max="4" width="35.6640625" style="50" customWidth="1"/>
    <col min="5" max="5" width="21.44140625" style="50" customWidth="1"/>
    <col min="6" max="6" width="21.5546875" style="50" customWidth="1"/>
    <col min="7" max="7" width="21.6640625" style="50" customWidth="1"/>
    <col min="8" max="8" width="20.44140625" style="50" customWidth="1"/>
    <col min="9" max="9" width="14.88671875" style="50" customWidth="1"/>
    <col min="10" max="10" width="14.33203125" style="50" customWidth="1"/>
    <col min="11" max="11" width="14.44140625" style="50" customWidth="1"/>
    <col min="12" max="12" width="14.5546875" style="50" customWidth="1"/>
    <col min="13" max="13" width="14.33203125" style="50" customWidth="1"/>
    <col min="14" max="14" width="14.5546875" style="50" customWidth="1"/>
    <col min="15" max="15" width="14.6640625" style="50" customWidth="1"/>
    <col min="16" max="16" width="15.33203125" style="50" customWidth="1"/>
    <col min="17" max="17" width="14.88671875" style="50" customWidth="1"/>
    <col min="18" max="18" width="14.6640625" style="50" customWidth="1"/>
    <col min="19" max="20" width="15.33203125" style="50" customWidth="1"/>
    <col min="21" max="21" width="23.88671875" style="50" customWidth="1"/>
    <col min="22" max="22" width="18.5546875" style="50" customWidth="1"/>
    <col min="23" max="25" width="16.109375" style="50" customWidth="1"/>
    <col min="26" max="26" width="9.6640625" style="50" customWidth="1"/>
    <col min="27" max="27" width="11.5546875" style="50" bestFit="1" customWidth="1"/>
    <col min="28" max="16384" width="11.44140625" style="50"/>
  </cols>
  <sheetData>
    <row r="1" spans="2:25" ht="43.2" customHeight="1">
      <c r="B1" s="108"/>
      <c r="C1" s="445" t="s">
        <v>1002</v>
      </c>
      <c r="D1" s="445"/>
      <c r="E1" s="445"/>
      <c r="F1" s="445"/>
      <c r="G1" s="445"/>
      <c r="H1" s="445"/>
      <c r="I1" s="445"/>
      <c r="J1" s="445"/>
      <c r="K1" s="445"/>
      <c r="L1" s="445"/>
      <c r="M1" s="445"/>
      <c r="N1" s="445"/>
      <c r="O1" s="445"/>
      <c r="P1" s="445"/>
      <c r="Q1" s="445"/>
      <c r="R1" s="445"/>
      <c r="S1" s="445"/>
      <c r="T1" s="445"/>
      <c r="U1" s="108"/>
    </row>
    <row r="2" spans="2:25" ht="43.2" customHeight="1" thickBot="1">
      <c r="B2" s="108"/>
      <c r="C2" s="468" t="s">
        <v>1164</v>
      </c>
      <c r="D2" s="468"/>
      <c r="E2" s="468"/>
      <c r="F2" s="468"/>
      <c r="G2" s="468"/>
      <c r="H2" s="468"/>
      <c r="I2" s="468"/>
      <c r="J2" s="468"/>
      <c r="K2" s="468"/>
      <c r="L2" s="468"/>
      <c r="M2" s="468"/>
      <c r="N2" s="468"/>
      <c r="O2" s="468"/>
      <c r="P2" s="468"/>
      <c r="Q2" s="468"/>
      <c r="R2" s="468"/>
      <c r="S2" s="468"/>
      <c r="T2" s="468"/>
      <c r="U2" s="108"/>
    </row>
    <row r="3" spans="2:25" ht="37.200000000000003" customHeight="1" thickBot="1">
      <c r="B3" s="53"/>
      <c r="C3" s="106"/>
      <c r="D3" s="459" t="s">
        <v>133</v>
      </c>
      <c r="E3" s="460"/>
      <c r="F3" s="460"/>
      <c r="G3" s="460"/>
      <c r="H3" s="460"/>
      <c r="I3" s="460"/>
      <c r="J3" s="460"/>
      <c r="K3" s="460"/>
      <c r="L3" s="460"/>
      <c r="M3" s="460"/>
      <c r="N3" s="460"/>
      <c r="O3" s="460"/>
      <c r="P3" s="460"/>
      <c r="Q3" s="460"/>
      <c r="R3" s="460"/>
      <c r="S3" s="461"/>
      <c r="T3" s="106"/>
      <c r="U3" s="53"/>
    </row>
    <row r="4" spans="2:25" ht="27.75" customHeight="1" thickBot="1">
      <c r="B4" s="53"/>
      <c r="C4" s="106"/>
      <c r="D4" s="134"/>
      <c r="E4" s="134"/>
      <c r="F4" s="134"/>
      <c r="G4" s="134"/>
      <c r="H4" s="134"/>
      <c r="I4" s="134"/>
      <c r="J4" s="134"/>
      <c r="K4" s="134"/>
      <c r="L4" s="134"/>
      <c r="M4" s="134"/>
      <c r="N4" s="134"/>
      <c r="O4" s="134"/>
      <c r="P4" s="134"/>
      <c r="Q4" s="134"/>
      <c r="R4" s="134"/>
      <c r="S4" s="134"/>
      <c r="T4" s="106"/>
      <c r="U4" s="53"/>
    </row>
    <row r="5" spans="2:25" s="85" customFormat="1" ht="24.6" customHeight="1">
      <c r="B5" s="643" t="s">
        <v>134</v>
      </c>
      <c r="C5" s="644"/>
      <c r="D5" s="644"/>
      <c r="E5" s="1116" t="s">
        <v>900</v>
      </c>
      <c r="F5" s="1117"/>
      <c r="G5" s="1117"/>
      <c r="H5" s="1117"/>
      <c r="I5" s="1117"/>
      <c r="J5" s="1117"/>
      <c r="K5" s="1117"/>
      <c r="L5" s="1117"/>
      <c r="M5" s="1117"/>
      <c r="N5" s="1117"/>
      <c r="O5" s="1117"/>
      <c r="P5" s="291"/>
      <c r="Q5" s="1118" t="s">
        <v>1001</v>
      </c>
      <c r="R5" s="1119"/>
      <c r="S5" s="1119"/>
      <c r="T5" s="1119"/>
      <c r="U5" s="1120"/>
    </row>
    <row r="6" spans="2:25" s="85" customFormat="1" ht="24.6" customHeight="1">
      <c r="B6" s="645" t="s">
        <v>135</v>
      </c>
      <c r="C6" s="646"/>
      <c r="D6" s="646"/>
      <c r="E6" s="1113" t="s">
        <v>546</v>
      </c>
      <c r="F6" s="1114"/>
      <c r="G6" s="1114"/>
      <c r="H6" s="1114"/>
      <c r="I6" s="1114"/>
      <c r="J6" s="1115"/>
      <c r="K6" s="292"/>
      <c r="L6" s="650" t="s">
        <v>313</v>
      </c>
      <c r="M6" s="650"/>
      <c r="N6" s="650"/>
      <c r="O6" s="650"/>
      <c r="P6" s="650"/>
      <c r="Q6" s="650"/>
      <c r="R6" s="650"/>
      <c r="S6" s="650"/>
      <c r="T6" s="650"/>
      <c r="U6" s="651"/>
    </row>
    <row r="7" spans="2:25" s="56" customFormat="1" ht="27.6" customHeight="1" thickBot="1">
      <c r="B7" s="483" t="s">
        <v>962</v>
      </c>
      <c r="C7" s="484"/>
      <c r="D7" s="484"/>
      <c r="E7" s="489">
        <v>0</v>
      </c>
      <c r="F7" s="490"/>
      <c r="G7" s="491"/>
      <c r="H7" s="488" t="s">
        <v>991</v>
      </c>
      <c r="I7" s="488"/>
      <c r="J7" s="488"/>
      <c r="K7" s="488"/>
      <c r="L7" s="1022">
        <v>96086.92</v>
      </c>
      <c r="M7" s="1023"/>
      <c r="N7" s="1023"/>
      <c r="O7" s="1023"/>
      <c r="P7" s="486"/>
      <c r="Q7" s="486"/>
      <c r="R7" s="486"/>
      <c r="S7" s="486"/>
      <c r="T7" s="486"/>
      <c r="U7" s="487"/>
      <c r="W7" s="85"/>
      <c r="X7" s="122"/>
      <c r="Y7" s="85"/>
    </row>
    <row r="8" spans="2:25" s="61" customFormat="1" ht="25.95" customHeight="1" thickBot="1">
      <c r="B8" s="655" t="s">
        <v>137</v>
      </c>
      <c r="C8" s="656"/>
      <c r="D8" s="656"/>
      <c r="E8" s="656"/>
      <c r="F8" s="656"/>
      <c r="G8" s="656"/>
      <c r="H8" s="656"/>
      <c r="I8" s="656"/>
      <c r="J8" s="656"/>
      <c r="K8" s="656"/>
      <c r="L8" s="656"/>
      <c r="M8" s="656"/>
      <c r="N8" s="656"/>
      <c r="O8" s="656"/>
      <c r="P8" s="656"/>
      <c r="Q8" s="656"/>
      <c r="R8" s="656"/>
      <c r="S8" s="656"/>
      <c r="T8" s="656"/>
      <c r="U8" s="657"/>
      <c r="V8" s="85"/>
    </row>
    <row r="9" spans="2:25" s="58" customFormat="1" ht="30" customHeight="1" thickBot="1">
      <c r="B9" s="674" t="s">
        <v>138</v>
      </c>
      <c r="C9" s="894"/>
      <c r="D9" s="895" t="s">
        <v>666</v>
      </c>
      <c r="E9" s="677"/>
      <c r="F9" s="674" t="s">
        <v>139</v>
      </c>
      <c r="G9" s="894"/>
      <c r="H9" s="895" t="s">
        <v>1011</v>
      </c>
      <c r="I9" s="676"/>
      <c r="J9" s="676"/>
      <c r="K9" s="676"/>
      <c r="L9" s="676"/>
      <c r="M9" s="677"/>
      <c r="N9" s="674" t="s">
        <v>140</v>
      </c>
      <c r="O9" s="675"/>
      <c r="P9" s="894"/>
      <c r="Q9" s="895" t="s">
        <v>1012</v>
      </c>
      <c r="R9" s="676"/>
      <c r="S9" s="676"/>
      <c r="T9" s="676"/>
      <c r="U9" s="677"/>
      <c r="V9" s="56"/>
    </row>
    <row r="10" spans="2:25" s="58" customFormat="1" ht="25.95"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56"/>
    </row>
    <row r="11" spans="2:25" s="58" customFormat="1" ht="48" customHeight="1" thickBot="1">
      <c r="B11" s="662" t="s">
        <v>1013</v>
      </c>
      <c r="C11" s="663"/>
      <c r="D11" s="663"/>
      <c r="E11" s="663"/>
      <c r="F11" s="663"/>
      <c r="G11" s="663"/>
      <c r="H11" s="663"/>
      <c r="I11" s="663"/>
      <c r="J11" s="663"/>
      <c r="K11" s="663"/>
      <c r="L11" s="663"/>
      <c r="M11" s="663"/>
      <c r="N11" s="663"/>
      <c r="O11" s="663"/>
      <c r="P11" s="663"/>
      <c r="Q11" s="663"/>
      <c r="R11" s="663"/>
      <c r="S11" s="663"/>
      <c r="T11" s="663"/>
      <c r="U11" s="664"/>
      <c r="V11" s="56"/>
    </row>
    <row r="12" spans="2:25" s="58" customFormat="1" ht="25.95"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row>
    <row r="13" spans="2:25" s="58" customFormat="1" ht="40.950000000000003" customHeight="1" thickBot="1">
      <c r="B13" s="665" t="s">
        <v>1014</v>
      </c>
      <c r="C13" s="666"/>
      <c r="D13" s="666"/>
      <c r="E13" s="666"/>
      <c r="F13" s="666"/>
      <c r="G13" s="666"/>
      <c r="H13" s="666"/>
      <c r="I13" s="666"/>
      <c r="J13" s="666"/>
      <c r="K13" s="666"/>
      <c r="L13" s="666"/>
      <c r="M13" s="666"/>
      <c r="N13" s="666"/>
      <c r="O13" s="666"/>
      <c r="P13" s="666"/>
      <c r="Q13" s="666"/>
      <c r="R13" s="666"/>
      <c r="S13" s="666"/>
      <c r="T13" s="666"/>
      <c r="U13" s="667"/>
      <c r="V13" s="56"/>
    </row>
    <row r="14" spans="2:25" s="58" customFormat="1" ht="26.4" customHeight="1" thickBot="1">
      <c r="B14" s="904" t="s">
        <v>960</v>
      </c>
      <c r="C14" s="905"/>
      <c r="D14" s="906"/>
      <c r="E14" s="668" t="s">
        <v>1015</v>
      </c>
      <c r="F14" s="669"/>
      <c r="G14" s="669"/>
      <c r="H14" s="669"/>
      <c r="I14" s="669"/>
      <c r="J14" s="669"/>
      <c r="K14" s="669"/>
      <c r="L14" s="669"/>
      <c r="M14" s="669"/>
      <c r="N14" s="669"/>
      <c r="O14" s="669"/>
      <c r="P14" s="669"/>
      <c r="Q14" s="669"/>
      <c r="R14" s="669"/>
      <c r="S14" s="669"/>
      <c r="T14" s="669"/>
      <c r="U14" s="670"/>
      <c r="V14" s="56"/>
    </row>
    <row r="15" spans="2:25" s="58" customFormat="1" ht="28.95" customHeight="1" thickBot="1">
      <c r="B15" s="471" t="s">
        <v>100</v>
      </c>
      <c r="C15" s="472"/>
      <c r="D15" s="472"/>
      <c r="E15" s="472"/>
      <c r="F15" s="472"/>
      <c r="G15" s="472"/>
      <c r="H15" s="472"/>
      <c r="I15" s="472"/>
      <c r="J15" s="472"/>
      <c r="K15" s="472"/>
      <c r="L15" s="472"/>
      <c r="M15" s="472"/>
      <c r="N15" s="472"/>
      <c r="O15" s="472"/>
      <c r="P15" s="472"/>
      <c r="Q15" s="472"/>
      <c r="R15" s="472"/>
      <c r="S15" s="472"/>
      <c r="T15" s="472"/>
      <c r="U15" s="473"/>
      <c r="V15" s="56"/>
    </row>
    <row r="16" spans="2:25" s="58" customFormat="1" ht="38.4"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56"/>
    </row>
    <row r="17" spans="2:22" s="58" customFormat="1" ht="100.95" customHeight="1">
      <c r="B17" s="160" t="s">
        <v>89</v>
      </c>
      <c r="C17" s="436" t="s">
        <v>1016</v>
      </c>
      <c r="D17" s="436"/>
      <c r="E17" s="436" t="s">
        <v>1041</v>
      </c>
      <c r="F17" s="436"/>
      <c r="G17" s="436" t="s">
        <v>95</v>
      </c>
      <c r="H17" s="436"/>
      <c r="I17" s="436" t="s">
        <v>1025</v>
      </c>
      <c r="J17" s="436"/>
      <c r="K17" s="436"/>
      <c r="L17" s="455" t="s">
        <v>158</v>
      </c>
      <c r="M17" s="464"/>
      <c r="N17" s="456"/>
      <c r="O17" s="436" t="s">
        <v>94</v>
      </c>
      <c r="P17" s="436"/>
      <c r="Q17" s="436"/>
      <c r="R17" s="436" t="s">
        <v>1027</v>
      </c>
      <c r="S17" s="436"/>
      <c r="T17" s="436"/>
      <c r="U17" s="168">
        <v>1</v>
      </c>
      <c r="V17" s="56"/>
    </row>
    <row r="18" spans="2:22" s="58" customFormat="1" ht="124.95" customHeight="1">
      <c r="B18" s="160" t="s">
        <v>433</v>
      </c>
      <c r="C18" s="436" t="s">
        <v>1017</v>
      </c>
      <c r="D18" s="436"/>
      <c r="E18" s="436" t="s">
        <v>1020</v>
      </c>
      <c r="F18" s="436"/>
      <c r="G18" s="436" t="s">
        <v>96</v>
      </c>
      <c r="H18" s="436"/>
      <c r="I18" s="436" t="s">
        <v>1026</v>
      </c>
      <c r="J18" s="436"/>
      <c r="K18" s="436"/>
      <c r="L18" s="455" t="s">
        <v>158</v>
      </c>
      <c r="M18" s="464"/>
      <c r="N18" s="456"/>
      <c r="O18" s="455" t="s">
        <v>94</v>
      </c>
      <c r="P18" s="464"/>
      <c r="Q18" s="456"/>
      <c r="R18" s="436" t="s">
        <v>1027</v>
      </c>
      <c r="S18" s="436"/>
      <c r="T18" s="436"/>
      <c r="U18" s="168">
        <v>1</v>
      </c>
      <c r="V18" s="56"/>
    </row>
    <row r="19" spans="2:22" s="58" customFormat="1" ht="91.95" customHeight="1">
      <c r="B19" s="160" t="s">
        <v>278</v>
      </c>
      <c r="C19" s="434" t="s">
        <v>1018</v>
      </c>
      <c r="D19" s="435"/>
      <c r="E19" s="434" t="s">
        <v>1021</v>
      </c>
      <c r="F19" s="435"/>
      <c r="G19" s="434" t="s">
        <v>96</v>
      </c>
      <c r="H19" s="435"/>
      <c r="I19" s="434" t="s">
        <v>1023</v>
      </c>
      <c r="J19" s="440"/>
      <c r="K19" s="435"/>
      <c r="L19" s="434" t="s">
        <v>158</v>
      </c>
      <c r="M19" s="440"/>
      <c r="N19" s="435"/>
      <c r="O19" s="434" t="s">
        <v>94</v>
      </c>
      <c r="P19" s="440"/>
      <c r="Q19" s="435"/>
      <c r="R19" s="434" t="s">
        <v>1028</v>
      </c>
      <c r="S19" s="440"/>
      <c r="T19" s="435"/>
      <c r="U19" s="168">
        <v>1</v>
      </c>
      <c r="V19" s="56"/>
    </row>
    <row r="20" spans="2:22" s="58" customFormat="1" ht="87.6" customHeight="1" thickBot="1">
      <c r="B20" s="278" t="s">
        <v>144</v>
      </c>
      <c r="C20" s="441" t="s">
        <v>1019</v>
      </c>
      <c r="D20" s="443"/>
      <c r="E20" s="441" t="s">
        <v>1022</v>
      </c>
      <c r="F20" s="443"/>
      <c r="G20" s="441" t="s">
        <v>97</v>
      </c>
      <c r="H20" s="443"/>
      <c r="I20" s="441" t="s">
        <v>1024</v>
      </c>
      <c r="J20" s="442"/>
      <c r="K20" s="443"/>
      <c r="L20" s="441" t="s">
        <v>157</v>
      </c>
      <c r="M20" s="442"/>
      <c r="N20" s="443"/>
      <c r="O20" s="441" t="s">
        <v>94</v>
      </c>
      <c r="P20" s="442"/>
      <c r="Q20" s="443"/>
      <c r="R20" s="441" t="s">
        <v>1029</v>
      </c>
      <c r="S20" s="442"/>
      <c r="T20" s="443"/>
      <c r="U20" s="169">
        <v>1</v>
      </c>
      <c r="V20" s="56"/>
    </row>
    <row r="21" spans="2:22" s="140" customFormat="1" ht="41.4" customHeight="1">
      <c r="B21" s="265" t="s">
        <v>427</v>
      </c>
      <c r="C21" s="432" t="s">
        <v>142</v>
      </c>
      <c r="D21" s="432"/>
      <c r="E21" s="432"/>
      <c r="F21" s="432"/>
      <c r="G21" s="194" t="s">
        <v>28</v>
      </c>
      <c r="H21" s="194" t="s">
        <v>30</v>
      </c>
      <c r="I21" s="194" t="s">
        <v>31</v>
      </c>
      <c r="J21" s="194" t="s">
        <v>32</v>
      </c>
      <c r="K21" s="194" t="s">
        <v>33</v>
      </c>
      <c r="L21" s="194" t="s">
        <v>34</v>
      </c>
      <c r="M21" s="194" t="s">
        <v>35</v>
      </c>
      <c r="N21" s="194" t="s">
        <v>36</v>
      </c>
      <c r="O21" s="194" t="s">
        <v>37</v>
      </c>
      <c r="P21" s="194" t="s">
        <v>38</v>
      </c>
      <c r="Q21" s="194" t="s">
        <v>39</v>
      </c>
      <c r="R21" s="194" t="s">
        <v>40</v>
      </c>
      <c r="S21" s="194" t="s">
        <v>41</v>
      </c>
      <c r="T21" s="194" t="s">
        <v>42</v>
      </c>
      <c r="U21" s="196" t="s">
        <v>143</v>
      </c>
      <c r="V21" s="101"/>
    </row>
    <row r="22" spans="2:22" s="140" customFormat="1" ht="31.95" customHeight="1">
      <c r="B22" s="211" t="s">
        <v>44</v>
      </c>
      <c r="C22" s="426" t="s">
        <v>1030</v>
      </c>
      <c r="D22" s="426"/>
      <c r="E22" s="426"/>
      <c r="F22" s="426"/>
      <c r="G22" s="274" t="s">
        <v>1038</v>
      </c>
      <c r="H22" s="262">
        <v>1</v>
      </c>
      <c r="I22" s="262">
        <v>1</v>
      </c>
      <c r="J22" s="262">
        <v>1</v>
      </c>
      <c r="K22" s="262">
        <v>1</v>
      </c>
      <c r="L22" s="262">
        <v>1</v>
      </c>
      <c r="M22" s="262">
        <v>1</v>
      </c>
      <c r="N22" s="262">
        <v>1</v>
      </c>
      <c r="O22" s="262">
        <v>1</v>
      </c>
      <c r="P22" s="262">
        <v>1</v>
      </c>
      <c r="Q22" s="262">
        <v>1</v>
      </c>
      <c r="R22" s="262">
        <v>1</v>
      </c>
      <c r="S22" s="262">
        <v>1</v>
      </c>
      <c r="T22" s="121">
        <f>SUM(H22:S22)</f>
        <v>12</v>
      </c>
      <c r="U22" s="423">
        <f>+T23/T22</f>
        <v>1</v>
      </c>
      <c r="V22" s="101"/>
    </row>
    <row r="23" spans="2:22" s="140" customFormat="1" ht="31.95" customHeight="1">
      <c r="B23" s="211" t="s">
        <v>45</v>
      </c>
      <c r="C23" s="429" t="s">
        <v>1031</v>
      </c>
      <c r="D23" s="429"/>
      <c r="E23" s="429"/>
      <c r="F23" s="429"/>
      <c r="G23" s="274" t="s">
        <v>1038</v>
      </c>
      <c r="H23" s="262">
        <v>1</v>
      </c>
      <c r="I23" s="262">
        <v>1</v>
      </c>
      <c r="J23" s="262">
        <v>1</v>
      </c>
      <c r="K23" s="262">
        <v>1</v>
      </c>
      <c r="L23" s="262">
        <v>1</v>
      </c>
      <c r="M23" s="262">
        <v>1</v>
      </c>
      <c r="N23" s="262">
        <v>1</v>
      </c>
      <c r="O23" s="262">
        <v>1</v>
      </c>
      <c r="P23" s="262">
        <v>1</v>
      </c>
      <c r="Q23" s="262">
        <v>1</v>
      </c>
      <c r="R23" s="262">
        <v>1</v>
      </c>
      <c r="S23" s="262">
        <v>1</v>
      </c>
      <c r="T23" s="121">
        <f>SUM(H23:S23)</f>
        <v>12</v>
      </c>
      <c r="U23" s="423"/>
      <c r="V23" s="101"/>
    </row>
    <row r="24" spans="2:22" s="140" customFormat="1" ht="41.4" customHeight="1">
      <c r="B24" s="266" t="s">
        <v>427</v>
      </c>
      <c r="C24" s="427" t="s">
        <v>142</v>
      </c>
      <c r="D24" s="427"/>
      <c r="E24" s="427"/>
      <c r="F24" s="427"/>
      <c r="G24" s="264" t="s">
        <v>28</v>
      </c>
      <c r="H24" s="264" t="s">
        <v>30</v>
      </c>
      <c r="I24" s="264" t="s">
        <v>31</v>
      </c>
      <c r="J24" s="264" t="s">
        <v>32</v>
      </c>
      <c r="K24" s="264" t="s">
        <v>33</v>
      </c>
      <c r="L24" s="264" t="s">
        <v>34</v>
      </c>
      <c r="M24" s="264" t="s">
        <v>35</v>
      </c>
      <c r="N24" s="264" t="s">
        <v>36</v>
      </c>
      <c r="O24" s="264" t="s">
        <v>37</v>
      </c>
      <c r="P24" s="264" t="s">
        <v>38</v>
      </c>
      <c r="Q24" s="264" t="s">
        <v>39</v>
      </c>
      <c r="R24" s="264" t="s">
        <v>40</v>
      </c>
      <c r="S24" s="264" t="s">
        <v>41</v>
      </c>
      <c r="T24" s="264" t="s">
        <v>42</v>
      </c>
      <c r="U24" s="267" t="s">
        <v>143</v>
      </c>
      <c r="V24" s="101"/>
    </row>
    <row r="25" spans="2:22" s="140" customFormat="1" ht="31.95" customHeight="1">
      <c r="B25" s="211" t="s">
        <v>44</v>
      </c>
      <c r="C25" s="429" t="s">
        <v>1032</v>
      </c>
      <c r="D25" s="429"/>
      <c r="E25" s="429"/>
      <c r="F25" s="429"/>
      <c r="G25" s="274" t="s">
        <v>268</v>
      </c>
      <c r="H25" s="262">
        <v>1</v>
      </c>
      <c r="I25" s="262">
        <v>1</v>
      </c>
      <c r="J25" s="262">
        <v>1</v>
      </c>
      <c r="K25" s="262">
        <v>1</v>
      </c>
      <c r="L25" s="262">
        <v>1</v>
      </c>
      <c r="M25" s="262">
        <v>1</v>
      </c>
      <c r="N25" s="262">
        <v>1</v>
      </c>
      <c r="O25" s="262">
        <v>1</v>
      </c>
      <c r="P25" s="262">
        <v>1</v>
      </c>
      <c r="Q25" s="262">
        <v>1</v>
      </c>
      <c r="R25" s="262">
        <v>1</v>
      </c>
      <c r="S25" s="262">
        <v>1</v>
      </c>
      <c r="T25" s="121">
        <f>SUM(H25:S25)</f>
        <v>12</v>
      </c>
      <c r="U25" s="423">
        <f>+T26/T25</f>
        <v>1</v>
      </c>
      <c r="V25" s="101"/>
    </row>
    <row r="26" spans="2:22" s="140" customFormat="1" ht="38.4" customHeight="1">
      <c r="B26" s="211" t="s">
        <v>45</v>
      </c>
      <c r="C26" s="429" t="s">
        <v>1033</v>
      </c>
      <c r="D26" s="429"/>
      <c r="E26" s="429"/>
      <c r="F26" s="429"/>
      <c r="G26" s="274" t="s">
        <v>268</v>
      </c>
      <c r="H26" s="262">
        <v>1</v>
      </c>
      <c r="I26" s="262">
        <v>1</v>
      </c>
      <c r="J26" s="262">
        <v>1</v>
      </c>
      <c r="K26" s="262">
        <v>1</v>
      </c>
      <c r="L26" s="262">
        <v>1</v>
      </c>
      <c r="M26" s="262">
        <v>1</v>
      </c>
      <c r="N26" s="262">
        <v>1</v>
      </c>
      <c r="O26" s="262">
        <v>1</v>
      </c>
      <c r="P26" s="262">
        <v>1</v>
      </c>
      <c r="Q26" s="262">
        <v>1</v>
      </c>
      <c r="R26" s="262">
        <v>1</v>
      </c>
      <c r="S26" s="262">
        <v>1</v>
      </c>
      <c r="T26" s="121">
        <f>SUM(H26:S26)</f>
        <v>12</v>
      </c>
      <c r="U26" s="423"/>
      <c r="V26" s="101"/>
    </row>
    <row r="27" spans="2:22" s="140" customFormat="1" ht="41.4" customHeight="1">
      <c r="B27" s="266" t="s">
        <v>427</v>
      </c>
      <c r="C27" s="427" t="s">
        <v>142</v>
      </c>
      <c r="D27" s="427"/>
      <c r="E27" s="427"/>
      <c r="F27" s="427"/>
      <c r="G27" s="264" t="s">
        <v>28</v>
      </c>
      <c r="H27" s="264" t="s">
        <v>30</v>
      </c>
      <c r="I27" s="264" t="s">
        <v>31</v>
      </c>
      <c r="J27" s="264" t="s">
        <v>32</v>
      </c>
      <c r="K27" s="264" t="s">
        <v>33</v>
      </c>
      <c r="L27" s="264" t="s">
        <v>34</v>
      </c>
      <c r="M27" s="264" t="s">
        <v>35</v>
      </c>
      <c r="N27" s="264" t="s">
        <v>36</v>
      </c>
      <c r="O27" s="264" t="s">
        <v>37</v>
      </c>
      <c r="P27" s="264" t="s">
        <v>38</v>
      </c>
      <c r="Q27" s="264" t="s">
        <v>39</v>
      </c>
      <c r="R27" s="264" t="s">
        <v>40</v>
      </c>
      <c r="S27" s="264" t="s">
        <v>41</v>
      </c>
      <c r="T27" s="264" t="s">
        <v>42</v>
      </c>
      <c r="U27" s="267" t="s">
        <v>143</v>
      </c>
      <c r="V27" s="101"/>
    </row>
    <row r="28" spans="2:22" s="140" customFormat="1" ht="31.95" customHeight="1">
      <c r="B28" s="211" t="s">
        <v>44</v>
      </c>
      <c r="C28" s="429" t="s">
        <v>1034</v>
      </c>
      <c r="D28" s="429"/>
      <c r="E28" s="429"/>
      <c r="F28" s="429"/>
      <c r="G28" s="274" t="s">
        <v>1039</v>
      </c>
      <c r="H28" s="262">
        <v>1</v>
      </c>
      <c r="I28" s="262">
        <v>1</v>
      </c>
      <c r="J28" s="262">
        <v>1</v>
      </c>
      <c r="K28" s="262">
        <v>1</v>
      </c>
      <c r="L28" s="262">
        <v>1</v>
      </c>
      <c r="M28" s="262">
        <v>1</v>
      </c>
      <c r="N28" s="262">
        <v>1</v>
      </c>
      <c r="O28" s="262">
        <v>1</v>
      </c>
      <c r="P28" s="262">
        <v>1</v>
      </c>
      <c r="Q28" s="262">
        <v>1</v>
      </c>
      <c r="R28" s="262">
        <v>1</v>
      </c>
      <c r="S28" s="262">
        <v>1</v>
      </c>
      <c r="T28" s="121">
        <f>SUM(H28:S28)</f>
        <v>12</v>
      </c>
      <c r="U28" s="873">
        <f>+T28/T29</f>
        <v>1</v>
      </c>
      <c r="V28" s="101"/>
    </row>
    <row r="29" spans="2:22" s="140" customFormat="1" ht="31.95" customHeight="1">
      <c r="B29" s="211" t="s">
        <v>45</v>
      </c>
      <c r="C29" s="429" t="s">
        <v>1035</v>
      </c>
      <c r="D29" s="429"/>
      <c r="E29" s="429"/>
      <c r="F29" s="429"/>
      <c r="G29" s="274" t="s">
        <v>1039</v>
      </c>
      <c r="H29" s="262">
        <v>1</v>
      </c>
      <c r="I29" s="262">
        <v>1</v>
      </c>
      <c r="J29" s="262">
        <v>1</v>
      </c>
      <c r="K29" s="262">
        <v>1</v>
      </c>
      <c r="L29" s="262">
        <v>1</v>
      </c>
      <c r="M29" s="262">
        <v>1</v>
      </c>
      <c r="N29" s="262">
        <v>1</v>
      </c>
      <c r="O29" s="262">
        <v>1</v>
      </c>
      <c r="P29" s="262">
        <v>1</v>
      </c>
      <c r="Q29" s="262">
        <v>1</v>
      </c>
      <c r="R29" s="262">
        <v>1</v>
      </c>
      <c r="S29" s="262">
        <v>1</v>
      </c>
      <c r="T29" s="121">
        <f>SUM(H29:S29)</f>
        <v>12</v>
      </c>
      <c r="U29" s="873"/>
      <c r="V29" s="101"/>
    </row>
    <row r="30" spans="2:22" s="140" customFormat="1" ht="41.4" customHeight="1">
      <c r="B30" s="266" t="s">
        <v>427</v>
      </c>
      <c r="C30" s="427" t="s">
        <v>142</v>
      </c>
      <c r="D30" s="427"/>
      <c r="E30" s="427"/>
      <c r="F30" s="427"/>
      <c r="G30" s="264" t="s">
        <v>28</v>
      </c>
      <c r="H30" s="264" t="s">
        <v>30</v>
      </c>
      <c r="I30" s="264" t="s">
        <v>31</v>
      </c>
      <c r="J30" s="264" t="s">
        <v>32</v>
      </c>
      <c r="K30" s="264" t="s">
        <v>33</v>
      </c>
      <c r="L30" s="264" t="s">
        <v>34</v>
      </c>
      <c r="M30" s="264" t="s">
        <v>35</v>
      </c>
      <c r="N30" s="264" t="s">
        <v>36</v>
      </c>
      <c r="O30" s="264" t="s">
        <v>37</v>
      </c>
      <c r="P30" s="264" t="s">
        <v>38</v>
      </c>
      <c r="Q30" s="264" t="s">
        <v>39</v>
      </c>
      <c r="R30" s="264" t="s">
        <v>40</v>
      </c>
      <c r="S30" s="264" t="s">
        <v>41</v>
      </c>
      <c r="T30" s="264" t="s">
        <v>42</v>
      </c>
      <c r="U30" s="267" t="s">
        <v>143</v>
      </c>
      <c r="V30" s="101"/>
    </row>
    <row r="31" spans="2:22" s="140" customFormat="1" ht="31.95" customHeight="1">
      <c r="B31" s="211" t="s">
        <v>44</v>
      </c>
      <c r="C31" s="426" t="s">
        <v>1036</v>
      </c>
      <c r="D31" s="426"/>
      <c r="E31" s="426"/>
      <c r="F31" s="426"/>
      <c r="G31" s="274" t="s">
        <v>1040</v>
      </c>
      <c r="H31" s="262">
        <v>1</v>
      </c>
      <c r="I31" s="262">
        <v>1</v>
      </c>
      <c r="J31" s="262">
        <v>1</v>
      </c>
      <c r="K31" s="262">
        <v>1</v>
      </c>
      <c r="L31" s="262">
        <v>1</v>
      </c>
      <c r="M31" s="262">
        <v>1</v>
      </c>
      <c r="N31" s="262">
        <v>1</v>
      </c>
      <c r="O31" s="262">
        <v>1</v>
      </c>
      <c r="P31" s="262">
        <v>1</v>
      </c>
      <c r="Q31" s="262">
        <v>1</v>
      </c>
      <c r="R31" s="262">
        <v>1</v>
      </c>
      <c r="S31" s="262">
        <v>1</v>
      </c>
      <c r="T31" s="121">
        <f>SUM(H31:S31)</f>
        <v>12</v>
      </c>
      <c r="U31" s="423">
        <f>+T32/T31</f>
        <v>1</v>
      </c>
      <c r="V31" s="101"/>
    </row>
    <row r="32" spans="2:22" s="140" customFormat="1" ht="31.95" customHeight="1" thickBot="1">
      <c r="B32" s="211" t="s">
        <v>45</v>
      </c>
      <c r="C32" s="429" t="s">
        <v>1037</v>
      </c>
      <c r="D32" s="429"/>
      <c r="E32" s="429"/>
      <c r="F32" s="429"/>
      <c r="G32" s="274" t="s">
        <v>1040</v>
      </c>
      <c r="H32" s="262">
        <v>1</v>
      </c>
      <c r="I32" s="262">
        <v>1</v>
      </c>
      <c r="J32" s="262">
        <v>1</v>
      </c>
      <c r="K32" s="262">
        <v>1</v>
      </c>
      <c r="L32" s="262">
        <v>1</v>
      </c>
      <c r="M32" s="262">
        <v>1</v>
      </c>
      <c r="N32" s="262">
        <v>1</v>
      </c>
      <c r="O32" s="262">
        <v>1</v>
      </c>
      <c r="P32" s="262">
        <v>1</v>
      </c>
      <c r="Q32" s="262">
        <v>1</v>
      </c>
      <c r="R32" s="262">
        <v>1</v>
      </c>
      <c r="S32" s="262">
        <v>1</v>
      </c>
      <c r="T32" s="121">
        <f>SUM(H32:S32)</f>
        <v>12</v>
      </c>
      <c r="U32" s="423"/>
      <c r="V32" s="101"/>
    </row>
    <row r="33" spans="2:27" s="58" customFormat="1" ht="33" customHeight="1" thickBot="1">
      <c r="B33" s="683" t="s">
        <v>145</v>
      </c>
      <c r="C33" s="684"/>
      <c r="D33" s="684"/>
      <c r="E33" s="684"/>
      <c r="F33" s="684"/>
      <c r="G33" s="684"/>
      <c r="H33" s="684"/>
      <c r="I33" s="684"/>
      <c r="J33" s="684"/>
      <c r="K33" s="684"/>
      <c r="L33" s="684"/>
      <c r="M33" s="684"/>
      <c r="N33" s="684"/>
      <c r="O33" s="684"/>
      <c r="P33" s="684"/>
      <c r="Q33" s="684"/>
      <c r="R33" s="684"/>
      <c r="S33" s="684"/>
      <c r="T33" s="684"/>
      <c r="U33" s="684"/>
      <c r="V33" s="405"/>
    </row>
    <row r="34" spans="2:27" s="58" customFormat="1" ht="33" customHeight="1" thickBot="1">
      <c r="B34" s="403" t="s">
        <v>424</v>
      </c>
      <c r="C34" s="404"/>
      <c r="D34" s="404"/>
      <c r="E34" s="404"/>
      <c r="F34" s="404"/>
      <c r="G34" s="404"/>
      <c r="H34" s="404"/>
      <c r="I34" s="404"/>
      <c r="J34" s="404"/>
      <c r="K34" s="404"/>
      <c r="L34" s="404"/>
      <c r="M34" s="404"/>
      <c r="N34" s="404"/>
      <c r="O34" s="404"/>
      <c r="P34" s="404"/>
      <c r="Q34" s="404"/>
      <c r="R34" s="404"/>
      <c r="S34" s="404"/>
      <c r="T34" s="404"/>
      <c r="U34" s="404"/>
      <c r="V34" s="405"/>
    </row>
    <row r="35" spans="2:27" s="58" customFormat="1" ht="60.6" customHeight="1" thickBot="1">
      <c r="B35" s="610" t="s">
        <v>144</v>
      </c>
      <c r="C35" s="983" t="s">
        <v>142</v>
      </c>
      <c r="D35" s="984"/>
      <c r="E35" s="985"/>
      <c r="F35" s="170" t="s">
        <v>532</v>
      </c>
      <c r="G35" s="170" t="s">
        <v>266</v>
      </c>
      <c r="H35" s="170" t="s">
        <v>115</v>
      </c>
      <c r="I35" s="241" t="s">
        <v>103</v>
      </c>
      <c r="J35" s="241" t="s">
        <v>104</v>
      </c>
      <c r="K35" s="241" t="s">
        <v>105</v>
      </c>
      <c r="L35" s="241" t="s">
        <v>106</v>
      </c>
      <c r="M35" s="241" t="s">
        <v>107</v>
      </c>
      <c r="N35" s="241" t="s">
        <v>108</v>
      </c>
      <c r="O35" s="241" t="s">
        <v>109</v>
      </c>
      <c r="P35" s="241" t="s">
        <v>110</v>
      </c>
      <c r="Q35" s="241" t="s">
        <v>111</v>
      </c>
      <c r="R35" s="241" t="s">
        <v>112</v>
      </c>
      <c r="S35" s="241" t="s">
        <v>113</v>
      </c>
      <c r="T35" s="241" t="s">
        <v>114</v>
      </c>
      <c r="U35" s="241" t="s">
        <v>42</v>
      </c>
      <c r="V35" s="171" t="s">
        <v>265</v>
      </c>
    </row>
    <row r="36" spans="2:27" s="58" customFormat="1" ht="61.95" customHeight="1">
      <c r="B36" s="611"/>
      <c r="C36" s="758" t="s">
        <v>1019</v>
      </c>
      <c r="D36" s="759"/>
      <c r="E36" s="759"/>
      <c r="F36" s="774">
        <v>360</v>
      </c>
      <c r="G36" s="775" t="s">
        <v>1040</v>
      </c>
      <c r="H36" s="771">
        <v>7862</v>
      </c>
      <c r="I36" s="342">
        <v>1</v>
      </c>
      <c r="J36" s="342">
        <v>1</v>
      </c>
      <c r="K36" s="342">
        <v>1</v>
      </c>
      <c r="L36" s="342">
        <v>1</v>
      </c>
      <c r="M36" s="342">
        <v>1</v>
      </c>
      <c r="N36" s="342">
        <v>1</v>
      </c>
      <c r="O36" s="342">
        <v>1</v>
      </c>
      <c r="P36" s="342">
        <v>1</v>
      </c>
      <c r="Q36" s="342">
        <v>1</v>
      </c>
      <c r="R36" s="342">
        <v>1</v>
      </c>
      <c r="S36" s="342">
        <v>1</v>
      </c>
      <c r="T36" s="341">
        <v>1</v>
      </c>
      <c r="U36" s="189">
        <f t="shared" ref="U36:U37" si="0">SUM(I36:T36)</f>
        <v>12</v>
      </c>
      <c r="V36" s="982" t="s">
        <v>967</v>
      </c>
    </row>
    <row r="37" spans="2:27" s="58" customFormat="1" ht="61.95" customHeight="1" thickBot="1">
      <c r="B37" s="612"/>
      <c r="C37" s="725"/>
      <c r="D37" s="428"/>
      <c r="E37" s="428"/>
      <c r="F37" s="399"/>
      <c r="G37" s="728"/>
      <c r="H37" s="428"/>
      <c r="I37" s="260">
        <v>0</v>
      </c>
      <c r="J37" s="260">
        <v>0</v>
      </c>
      <c r="K37" s="260">
        <v>0</v>
      </c>
      <c r="L37" s="260">
        <v>0</v>
      </c>
      <c r="M37" s="260">
        <v>0</v>
      </c>
      <c r="N37" s="260">
        <v>0</v>
      </c>
      <c r="O37" s="260">
        <v>0</v>
      </c>
      <c r="P37" s="260">
        <v>0</v>
      </c>
      <c r="Q37" s="260">
        <v>0</v>
      </c>
      <c r="R37" s="260">
        <v>0</v>
      </c>
      <c r="S37" s="260">
        <v>0</v>
      </c>
      <c r="T37" s="260">
        <v>0</v>
      </c>
      <c r="U37" s="167">
        <f t="shared" si="0"/>
        <v>0</v>
      </c>
      <c r="V37" s="785"/>
      <c r="W37" s="252">
        <v>115698.09</v>
      </c>
      <c r="X37" s="117">
        <f>W37/U36</f>
        <v>9641.5074999999997</v>
      </c>
      <c r="Y37" s="253">
        <f>U37-W37</f>
        <v>-115698.09</v>
      </c>
      <c r="AA37" s="66"/>
    </row>
    <row r="38" spans="2:27" s="58" customFormat="1" ht="36" customHeight="1">
      <c r="B38" s="56"/>
      <c r="C38" s="56"/>
      <c r="D38" s="56"/>
      <c r="E38" s="56"/>
      <c r="F38" s="56"/>
      <c r="G38" s="56"/>
      <c r="H38" s="56"/>
      <c r="I38" s="56"/>
      <c r="J38" s="56"/>
      <c r="K38" s="56"/>
      <c r="L38" s="56"/>
      <c r="M38" s="56"/>
      <c r="N38" s="56"/>
      <c r="O38" s="56"/>
      <c r="P38" s="56"/>
      <c r="Q38" s="56"/>
      <c r="R38" s="1033" t="s">
        <v>116</v>
      </c>
      <c r="S38" s="1033"/>
      <c r="T38" s="1033"/>
      <c r="U38" s="227">
        <f>U37</f>
        <v>0</v>
      </c>
      <c r="V38" s="56"/>
      <c r="W38" s="225"/>
      <c r="X38" s="225"/>
      <c r="Y38" s="226"/>
    </row>
    <row r="39" spans="2:27" s="58" customFormat="1" ht="15.6" thickBot="1">
      <c r="B39" s="60"/>
      <c r="C39" s="60"/>
      <c r="D39" s="60"/>
      <c r="E39" s="60"/>
      <c r="F39" s="60"/>
      <c r="G39" s="60"/>
      <c r="H39" s="60"/>
      <c r="I39" s="60"/>
      <c r="J39" s="60"/>
      <c r="K39" s="60"/>
      <c r="L39" s="60"/>
      <c r="M39" s="60"/>
      <c r="N39" s="60"/>
      <c r="O39" s="60"/>
      <c r="P39" s="60"/>
      <c r="Q39" s="60"/>
      <c r="W39" s="59"/>
      <c r="Y39" s="59"/>
    </row>
    <row r="40" spans="2:27" s="58" customFormat="1" ht="33" customHeight="1" thickBot="1">
      <c r="B40" s="403" t="s">
        <v>145</v>
      </c>
      <c r="C40" s="404"/>
      <c r="D40" s="404"/>
      <c r="E40" s="404"/>
      <c r="F40" s="404"/>
      <c r="G40" s="404"/>
      <c r="H40" s="404"/>
      <c r="I40" s="404"/>
      <c r="J40" s="404"/>
      <c r="K40" s="404"/>
      <c r="L40" s="404"/>
      <c r="M40" s="404"/>
      <c r="N40" s="404"/>
      <c r="O40" s="404"/>
      <c r="P40" s="404"/>
      <c r="Q40" s="404"/>
      <c r="R40" s="404"/>
      <c r="S40" s="404"/>
      <c r="T40" s="404"/>
      <c r="U40" s="404"/>
      <c r="V40" s="405"/>
    </row>
    <row r="41" spans="2:27" s="58" customFormat="1" ht="33" customHeight="1" thickBot="1">
      <c r="B41" s="403" t="s">
        <v>998</v>
      </c>
      <c r="C41" s="404"/>
      <c r="D41" s="404"/>
      <c r="E41" s="404"/>
      <c r="F41" s="404"/>
      <c r="G41" s="404"/>
      <c r="H41" s="404"/>
      <c r="I41" s="404"/>
      <c r="J41" s="404"/>
      <c r="K41" s="404"/>
      <c r="L41" s="404"/>
      <c r="M41" s="404"/>
      <c r="N41" s="404"/>
      <c r="O41" s="404"/>
      <c r="P41" s="404"/>
      <c r="Q41" s="404"/>
      <c r="R41" s="404"/>
      <c r="S41" s="404"/>
      <c r="T41" s="404"/>
      <c r="U41" s="404"/>
      <c r="V41" s="405"/>
    </row>
    <row r="42" spans="2:27" s="58" customFormat="1" ht="60.6" customHeight="1" thickBot="1">
      <c r="B42" s="610" t="s">
        <v>144</v>
      </c>
      <c r="C42" s="983" t="s">
        <v>142</v>
      </c>
      <c r="D42" s="984"/>
      <c r="E42" s="985"/>
      <c r="F42" s="170" t="s">
        <v>425</v>
      </c>
      <c r="G42" s="170" t="s">
        <v>266</v>
      </c>
      <c r="H42" s="170" t="s">
        <v>115</v>
      </c>
      <c r="I42" s="241" t="s">
        <v>103</v>
      </c>
      <c r="J42" s="241" t="s">
        <v>104</v>
      </c>
      <c r="K42" s="241" t="s">
        <v>105</v>
      </c>
      <c r="L42" s="241" t="s">
        <v>106</v>
      </c>
      <c r="M42" s="241" t="s">
        <v>107</v>
      </c>
      <c r="N42" s="241" t="s">
        <v>108</v>
      </c>
      <c r="O42" s="241" t="s">
        <v>109</v>
      </c>
      <c r="P42" s="241" t="s">
        <v>110</v>
      </c>
      <c r="Q42" s="241" t="s">
        <v>111</v>
      </c>
      <c r="R42" s="241" t="s">
        <v>112</v>
      </c>
      <c r="S42" s="241" t="s">
        <v>113</v>
      </c>
      <c r="T42" s="241" t="s">
        <v>114</v>
      </c>
      <c r="U42" s="241" t="s">
        <v>42</v>
      </c>
      <c r="V42" s="171" t="s">
        <v>265</v>
      </c>
    </row>
    <row r="43" spans="2:27" s="58" customFormat="1" ht="61.95" customHeight="1">
      <c r="B43" s="611"/>
      <c r="C43" s="758" t="s">
        <v>1019</v>
      </c>
      <c r="D43" s="759"/>
      <c r="E43" s="759"/>
      <c r="F43" s="774">
        <v>360</v>
      </c>
      <c r="G43" s="775" t="s">
        <v>1040</v>
      </c>
      <c r="H43" s="771">
        <v>7862</v>
      </c>
      <c r="I43" s="342">
        <v>1</v>
      </c>
      <c r="J43" s="342">
        <v>1</v>
      </c>
      <c r="K43" s="342">
        <v>1</v>
      </c>
      <c r="L43" s="342">
        <v>1</v>
      </c>
      <c r="M43" s="342">
        <v>1</v>
      </c>
      <c r="N43" s="342">
        <v>1</v>
      </c>
      <c r="O43" s="342">
        <v>1</v>
      </c>
      <c r="P43" s="342">
        <v>1</v>
      </c>
      <c r="Q43" s="342">
        <v>1</v>
      </c>
      <c r="R43" s="342">
        <v>1</v>
      </c>
      <c r="S43" s="342">
        <v>1</v>
      </c>
      <c r="T43" s="342">
        <v>1</v>
      </c>
      <c r="U43" s="189">
        <f t="shared" ref="U43:U44" si="1">SUM(I43:T43)</f>
        <v>12</v>
      </c>
      <c r="V43" s="982" t="s">
        <v>967</v>
      </c>
    </row>
    <row r="44" spans="2:27" s="58" customFormat="1" ht="61.95" customHeight="1" thickBot="1">
      <c r="B44" s="612"/>
      <c r="C44" s="725"/>
      <c r="D44" s="428"/>
      <c r="E44" s="428"/>
      <c r="F44" s="399"/>
      <c r="G44" s="728"/>
      <c r="H44" s="428"/>
      <c r="I44" s="260">
        <v>8007.24</v>
      </c>
      <c r="J44" s="260">
        <v>8007.24</v>
      </c>
      <c r="K44" s="260">
        <v>8007.24</v>
      </c>
      <c r="L44" s="260">
        <v>8007.24</v>
      </c>
      <c r="M44" s="260">
        <v>8007.24</v>
      </c>
      <c r="N44" s="260">
        <v>8007.24</v>
      </c>
      <c r="O44" s="260">
        <v>8007.24</v>
      </c>
      <c r="P44" s="260">
        <v>8007.24</v>
      </c>
      <c r="Q44" s="260">
        <v>8007.24</v>
      </c>
      <c r="R44" s="260">
        <v>8007.24</v>
      </c>
      <c r="S44" s="260">
        <v>8007.24</v>
      </c>
      <c r="T44" s="260">
        <v>8007.28</v>
      </c>
      <c r="U44" s="167">
        <f t="shared" si="1"/>
        <v>96086.92</v>
      </c>
      <c r="V44" s="785"/>
      <c r="W44" s="252">
        <v>115698.09</v>
      </c>
      <c r="X44" s="117">
        <f>W44/U43</f>
        <v>9641.5074999999997</v>
      </c>
      <c r="Y44" s="253">
        <f>U44-W44</f>
        <v>-19611.169999999998</v>
      </c>
      <c r="AA44" s="66"/>
    </row>
    <row r="45" spans="2:27" s="58" customFormat="1" ht="36" customHeight="1">
      <c r="B45" s="56"/>
      <c r="C45" s="56"/>
      <c r="D45" s="56"/>
      <c r="E45" s="56"/>
      <c r="F45" s="56"/>
      <c r="G45" s="56"/>
      <c r="H45" s="56"/>
      <c r="I45" s="56"/>
      <c r="J45" s="56"/>
      <c r="K45" s="56"/>
      <c r="L45" s="56"/>
      <c r="M45" s="56"/>
      <c r="N45" s="56"/>
      <c r="O45" s="56"/>
      <c r="P45" s="56"/>
      <c r="Q45" s="56"/>
      <c r="R45" s="1033" t="s">
        <v>116</v>
      </c>
      <c r="S45" s="1033"/>
      <c r="T45" s="1033"/>
      <c r="U45" s="227">
        <f>U44</f>
        <v>96086.92</v>
      </c>
      <c r="V45" s="56"/>
      <c r="W45" s="225"/>
      <c r="X45" s="225"/>
      <c r="Y45" s="226"/>
    </row>
    <row r="46" spans="2:27" ht="13.5" customHeight="1"/>
    <row r="47" spans="2:27" ht="10.5" customHeight="1"/>
    <row r="50" ht="16.2" customHeight="1"/>
    <row r="52" ht="9.75" customHeight="1"/>
    <row r="54" ht="16.5" customHeight="1"/>
  </sheetData>
  <mergeCells count="99">
    <mergeCell ref="C1:T1"/>
    <mergeCell ref="C2:T2"/>
    <mergeCell ref="D3:S3"/>
    <mergeCell ref="B5:D5"/>
    <mergeCell ref="E5:O5"/>
    <mergeCell ref="Q5:U5"/>
    <mergeCell ref="B6:D6"/>
    <mergeCell ref="E6:J6"/>
    <mergeCell ref="L6:U6"/>
    <mergeCell ref="B7:D7"/>
    <mergeCell ref="E7:G7"/>
    <mergeCell ref="H7:K7"/>
    <mergeCell ref="L7:O7"/>
    <mergeCell ref="P7:U7"/>
    <mergeCell ref="B8:U8"/>
    <mergeCell ref="B9:C9"/>
    <mergeCell ref="D9:E9"/>
    <mergeCell ref="F9:G9"/>
    <mergeCell ref="H9:M9"/>
    <mergeCell ref="N9:P9"/>
    <mergeCell ref="Q9:U9"/>
    <mergeCell ref="B10:U10"/>
    <mergeCell ref="B11:U11"/>
    <mergeCell ref="B12:U12"/>
    <mergeCell ref="B13:U13"/>
    <mergeCell ref="B14:D14"/>
    <mergeCell ref="E14:U14"/>
    <mergeCell ref="B15:U15"/>
    <mergeCell ref="C16:D16"/>
    <mergeCell ref="E16:F16"/>
    <mergeCell ref="G16:H16"/>
    <mergeCell ref="I16:K16"/>
    <mergeCell ref="L16:N16"/>
    <mergeCell ref="O16:Q16"/>
    <mergeCell ref="R16:T16"/>
    <mergeCell ref="R17:T17"/>
    <mergeCell ref="C18:D18"/>
    <mergeCell ref="E18:F18"/>
    <mergeCell ref="G18:H18"/>
    <mergeCell ref="I18:K18"/>
    <mergeCell ref="L18:N18"/>
    <mergeCell ref="O18:Q18"/>
    <mergeCell ref="R18:T18"/>
    <mergeCell ref="C17:D17"/>
    <mergeCell ref="E17:F17"/>
    <mergeCell ref="G17:H17"/>
    <mergeCell ref="I17:K17"/>
    <mergeCell ref="L17:N17"/>
    <mergeCell ref="O17:Q17"/>
    <mergeCell ref="R19:T19"/>
    <mergeCell ref="C20:D20"/>
    <mergeCell ref="E20:F20"/>
    <mergeCell ref="G20:H20"/>
    <mergeCell ref="I20:K20"/>
    <mergeCell ref="L20:N20"/>
    <mergeCell ref="O20:Q20"/>
    <mergeCell ref="R20:T20"/>
    <mergeCell ref="C19:D19"/>
    <mergeCell ref="E19:F19"/>
    <mergeCell ref="G19:H19"/>
    <mergeCell ref="I19:K19"/>
    <mergeCell ref="L19:N19"/>
    <mergeCell ref="O19:Q19"/>
    <mergeCell ref="C31:F31"/>
    <mergeCell ref="U31:U32"/>
    <mergeCell ref="C32:F32"/>
    <mergeCell ref="C21:F21"/>
    <mergeCell ref="C22:F22"/>
    <mergeCell ref="U22:U23"/>
    <mergeCell ref="C23:F23"/>
    <mergeCell ref="C24:F24"/>
    <mergeCell ref="C25:F25"/>
    <mergeCell ref="U25:U26"/>
    <mergeCell ref="C26:F26"/>
    <mergeCell ref="C27:F27"/>
    <mergeCell ref="C28:F28"/>
    <mergeCell ref="U28:U29"/>
    <mergeCell ref="C29:F29"/>
    <mergeCell ref="C30:F30"/>
    <mergeCell ref="B33:V33"/>
    <mergeCell ref="B34:V34"/>
    <mergeCell ref="B35:B37"/>
    <mergeCell ref="C35:E35"/>
    <mergeCell ref="C36:E37"/>
    <mergeCell ref="F36:F37"/>
    <mergeCell ref="G36:G37"/>
    <mergeCell ref="H36:H37"/>
    <mergeCell ref="V36:V37"/>
    <mergeCell ref="R45:T45"/>
    <mergeCell ref="R38:T38"/>
    <mergeCell ref="B40:V40"/>
    <mergeCell ref="B41:V41"/>
    <mergeCell ref="B42:B44"/>
    <mergeCell ref="C42:E42"/>
    <mergeCell ref="C43:E44"/>
    <mergeCell ref="F43:F44"/>
    <mergeCell ref="G43:G44"/>
    <mergeCell ref="H43:H44"/>
    <mergeCell ref="V43:V44"/>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0" min="1" max="21" man="1"/>
    <brk id="32" min="1" max="21" man="1"/>
  </row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59999389629810485"/>
  </sheetPr>
  <dimension ref="A1:AA35"/>
  <sheetViews>
    <sheetView view="pageBreakPreview" topLeftCell="A19" zoomScale="70" zoomScaleNormal="100" zoomScaleSheetLayoutView="70" workbookViewId="0">
      <selection activeCell="Q13" sqref="Q13"/>
    </sheetView>
  </sheetViews>
  <sheetFormatPr baseColWidth="10" defaultColWidth="11.44140625" defaultRowHeight="13.8"/>
  <cols>
    <col min="1" max="1" width="7.88671875" style="47" customWidth="1"/>
    <col min="2" max="2" width="11.44140625" style="47" customWidth="1"/>
    <col min="3" max="3" width="13" style="47" customWidth="1"/>
    <col min="4" max="5" width="11.44140625" style="47"/>
    <col min="6" max="6" width="12.5546875" style="47" customWidth="1"/>
    <col min="7" max="8" width="11.44140625" style="47"/>
    <col min="9" max="9" width="8.5546875" style="47" customWidth="1"/>
    <col min="10" max="10" width="13" style="47" customWidth="1"/>
    <col min="11" max="13" width="11.44140625" style="47"/>
    <col min="14" max="14" width="0.88671875" style="47" customWidth="1"/>
    <col min="15" max="16384" width="11.44140625" style="47"/>
  </cols>
  <sheetData>
    <row r="1" spans="1:27" ht="11.4" customHeight="1"/>
    <row r="2" spans="1:27" ht="51.75" customHeight="1">
      <c r="B2" s="221"/>
      <c r="C2" s="386" t="s">
        <v>263</v>
      </c>
      <c r="D2" s="386"/>
      <c r="E2" s="386"/>
      <c r="F2" s="386"/>
      <c r="G2" s="386"/>
      <c r="H2" s="386"/>
      <c r="I2" s="386"/>
      <c r="J2" s="386"/>
      <c r="K2" s="386"/>
      <c r="L2" s="386"/>
      <c r="M2" s="46"/>
    </row>
    <row r="3" spans="1:27" ht="24.6" customHeight="1"/>
    <row r="4" spans="1:27" ht="18">
      <c r="B4" s="387" t="s">
        <v>247</v>
      </c>
      <c r="C4" s="387"/>
      <c r="D4" s="387"/>
      <c r="E4" s="387"/>
      <c r="F4" s="387"/>
      <c r="G4" s="387"/>
      <c r="H4" s="387"/>
      <c r="I4" s="387"/>
      <c r="J4" s="387"/>
      <c r="K4" s="387"/>
    </row>
    <row r="5" spans="1:27" ht="4.2" customHeight="1"/>
    <row r="6" spans="1:27" s="147" customFormat="1" ht="16.95" customHeight="1">
      <c r="A6" s="146">
        <v>1</v>
      </c>
      <c r="B6" s="385" t="s">
        <v>248</v>
      </c>
      <c r="C6" s="385"/>
      <c r="D6" s="385"/>
      <c r="E6" s="385"/>
      <c r="F6" s="385"/>
      <c r="G6" s="385"/>
    </row>
    <row r="7" spans="1:27" s="147" customFormat="1" ht="16.95" customHeight="1">
      <c r="A7" s="146">
        <v>2</v>
      </c>
      <c r="B7" s="385" t="s">
        <v>249</v>
      </c>
      <c r="C7" s="385"/>
      <c r="D7" s="385"/>
      <c r="E7" s="385"/>
      <c r="F7" s="385"/>
      <c r="G7" s="385"/>
    </row>
    <row r="8" spans="1:27" s="147" customFormat="1" ht="16.95" customHeight="1">
      <c r="A8" s="146">
        <v>3</v>
      </c>
      <c r="B8" s="388" t="s">
        <v>250</v>
      </c>
      <c r="C8" s="388"/>
      <c r="D8" s="388"/>
      <c r="E8" s="388"/>
      <c r="F8" s="388"/>
      <c r="G8" s="388"/>
    </row>
    <row r="9" spans="1:27" s="147" customFormat="1" ht="16.95" customHeight="1">
      <c r="A9" s="146">
        <v>4</v>
      </c>
      <c r="B9" s="385" t="s">
        <v>251</v>
      </c>
      <c r="C9" s="385"/>
      <c r="D9" s="385"/>
      <c r="E9" s="385"/>
      <c r="F9" s="385"/>
      <c r="G9" s="385"/>
    </row>
    <row r="10" spans="1:27" s="147" customFormat="1" ht="16.95" customHeight="1">
      <c r="A10" s="146">
        <v>5</v>
      </c>
      <c r="B10" s="385" t="s">
        <v>252</v>
      </c>
      <c r="C10" s="385"/>
      <c r="D10" s="385"/>
      <c r="E10" s="385"/>
      <c r="F10" s="385"/>
      <c r="G10" s="385"/>
      <c r="J10" s="148"/>
      <c r="K10" s="148"/>
      <c r="L10" s="148"/>
      <c r="M10" s="148"/>
      <c r="N10" s="148"/>
      <c r="O10" s="148"/>
      <c r="P10" s="148"/>
      <c r="Q10" s="148"/>
      <c r="R10" s="148"/>
      <c r="S10" s="148"/>
      <c r="T10" s="148"/>
      <c r="U10" s="148"/>
      <c r="V10" s="148"/>
      <c r="W10" s="148"/>
      <c r="X10" s="148"/>
      <c r="Y10" s="148"/>
      <c r="Z10" s="148"/>
      <c r="AA10" s="148"/>
    </row>
    <row r="11" spans="1:27" s="147" customFormat="1" ht="16.95" customHeight="1">
      <c r="A11" s="146">
        <v>6</v>
      </c>
      <c r="B11" s="385" t="s">
        <v>253</v>
      </c>
      <c r="C11" s="385"/>
      <c r="D11" s="385"/>
      <c r="E11" s="385"/>
      <c r="F11" s="385"/>
      <c r="G11" s="385"/>
    </row>
    <row r="12" spans="1:27" s="147" customFormat="1" ht="16.95" customHeight="1">
      <c r="A12" s="146">
        <v>7</v>
      </c>
      <c r="B12" s="385" t="s">
        <v>254</v>
      </c>
      <c r="C12" s="385"/>
      <c r="D12" s="385"/>
      <c r="E12" s="385"/>
      <c r="F12" s="385"/>
      <c r="G12" s="385"/>
    </row>
    <row r="13" spans="1:27" s="147" customFormat="1" ht="16.95" customHeight="1">
      <c r="A13" s="146">
        <v>8</v>
      </c>
      <c r="B13" s="385" t="s">
        <v>448</v>
      </c>
      <c r="C13" s="385"/>
      <c r="D13" s="385"/>
      <c r="E13" s="385"/>
      <c r="F13" s="385"/>
      <c r="G13" s="385"/>
    </row>
    <row r="14" spans="1:27" s="147" customFormat="1" ht="16.95" customHeight="1">
      <c r="A14" s="146">
        <v>9</v>
      </c>
      <c r="B14" s="385" t="s">
        <v>255</v>
      </c>
      <c r="C14" s="385"/>
      <c r="D14" s="385"/>
      <c r="E14" s="385"/>
      <c r="F14" s="385"/>
      <c r="G14" s="385"/>
    </row>
    <row r="15" spans="1:27" s="147" customFormat="1" ht="16.95" customHeight="1">
      <c r="A15" s="146">
        <v>10</v>
      </c>
      <c r="B15" s="385" t="s">
        <v>539</v>
      </c>
      <c r="C15" s="385"/>
      <c r="D15" s="385"/>
      <c r="E15" s="385"/>
      <c r="F15" s="385"/>
      <c r="G15" s="385"/>
    </row>
    <row r="16" spans="1:27" s="147" customFormat="1" ht="16.95" customHeight="1">
      <c r="A16" s="146">
        <v>11</v>
      </c>
      <c r="B16" s="385" t="s">
        <v>256</v>
      </c>
      <c r="C16" s="385"/>
      <c r="D16" s="385"/>
      <c r="E16" s="385"/>
      <c r="F16" s="385"/>
      <c r="G16" s="385"/>
    </row>
    <row r="17" spans="1:7" s="147" customFormat="1" ht="16.95" customHeight="1">
      <c r="A17" s="146">
        <v>12</v>
      </c>
      <c r="B17" s="385" t="s">
        <v>257</v>
      </c>
      <c r="C17" s="385"/>
      <c r="D17" s="385"/>
      <c r="E17" s="385"/>
      <c r="F17" s="385"/>
      <c r="G17" s="385"/>
    </row>
    <row r="18" spans="1:7" s="147" customFormat="1" ht="16.95" customHeight="1">
      <c r="A18" s="146">
        <v>13</v>
      </c>
      <c r="B18" s="385" t="s">
        <v>258</v>
      </c>
      <c r="C18" s="385"/>
      <c r="D18" s="385"/>
      <c r="E18" s="385"/>
      <c r="F18" s="385"/>
      <c r="G18" s="385"/>
    </row>
    <row r="19" spans="1:7" s="147" customFormat="1" ht="16.95" customHeight="1">
      <c r="A19" s="146">
        <v>14</v>
      </c>
      <c r="B19" s="385" t="s">
        <v>259</v>
      </c>
      <c r="C19" s="385"/>
      <c r="D19" s="385"/>
      <c r="E19" s="385"/>
      <c r="F19" s="385"/>
      <c r="G19" s="385"/>
    </row>
    <row r="20" spans="1:7" s="147" customFormat="1" ht="16.95" customHeight="1">
      <c r="A20" s="146">
        <v>15</v>
      </c>
      <c r="B20" s="385" t="s">
        <v>453</v>
      </c>
      <c r="C20" s="385"/>
      <c r="D20" s="385"/>
      <c r="E20" s="385"/>
      <c r="F20" s="385"/>
      <c r="G20" s="385"/>
    </row>
    <row r="21" spans="1:7" s="147" customFormat="1" ht="16.95" customHeight="1">
      <c r="A21" s="146">
        <v>16</v>
      </c>
      <c r="B21" s="385" t="s">
        <v>260</v>
      </c>
      <c r="C21" s="385"/>
      <c r="D21" s="385"/>
      <c r="E21" s="385"/>
      <c r="F21" s="385"/>
      <c r="G21" s="385"/>
    </row>
    <row r="22" spans="1:7" s="147" customFormat="1" ht="16.95" customHeight="1">
      <c r="A22" s="146">
        <v>17</v>
      </c>
      <c r="B22" s="385" t="s">
        <v>495</v>
      </c>
      <c r="C22" s="385"/>
      <c r="D22" s="385"/>
      <c r="E22" s="385"/>
      <c r="F22" s="385"/>
      <c r="G22" s="385"/>
    </row>
    <row r="23" spans="1:7" s="147" customFormat="1" ht="16.95" customHeight="1">
      <c r="A23" s="146">
        <v>18</v>
      </c>
      <c r="B23" s="223" t="s">
        <v>261</v>
      </c>
      <c r="C23" s="223"/>
      <c r="D23" s="223"/>
      <c r="E23" s="223"/>
      <c r="F23" s="223"/>
      <c r="G23" s="223"/>
    </row>
    <row r="24" spans="1:7" s="147" customFormat="1" ht="16.95" customHeight="1">
      <c r="A24" s="146">
        <v>19</v>
      </c>
      <c r="B24" s="223" t="s">
        <v>243</v>
      </c>
      <c r="C24" s="223"/>
      <c r="D24" s="223"/>
      <c r="E24" s="223"/>
      <c r="F24" s="223"/>
      <c r="G24" s="223"/>
    </row>
    <row r="25" spans="1:7" ht="16.2">
      <c r="A25" s="146">
        <v>20</v>
      </c>
      <c r="B25" s="223" t="s">
        <v>540</v>
      </c>
    </row>
    <row r="26" spans="1:7" ht="16.2">
      <c r="A26" s="146">
        <v>21</v>
      </c>
      <c r="B26" s="223" t="s">
        <v>541</v>
      </c>
    </row>
    <row r="27" spans="1:7" ht="16.2">
      <c r="A27" s="146">
        <v>22</v>
      </c>
      <c r="B27" s="223" t="s">
        <v>542</v>
      </c>
    </row>
    <row r="28" spans="1:7" ht="16.2">
      <c r="A28" s="146">
        <v>23</v>
      </c>
      <c r="B28" s="223" t="s">
        <v>543</v>
      </c>
    </row>
    <row r="29" spans="1:7" ht="16.2">
      <c r="A29" s="146">
        <v>24</v>
      </c>
      <c r="B29" s="223" t="s">
        <v>544</v>
      </c>
    </row>
    <row r="30" spans="1:7" ht="16.2">
      <c r="A30" s="146">
        <v>25</v>
      </c>
      <c r="B30" s="223" t="s">
        <v>545</v>
      </c>
    </row>
    <row r="31" spans="1:7" ht="18.75" customHeight="1">
      <c r="A31" s="146">
        <v>26</v>
      </c>
      <c r="B31" s="223" t="s">
        <v>546</v>
      </c>
      <c r="C31" s="48"/>
      <c r="D31" s="48"/>
      <c r="E31" s="48"/>
      <c r="F31" s="48"/>
      <c r="G31" s="48"/>
    </row>
    <row r="32" spans="1:7" ht="16.2" customHeight="1">
      <c r="A32" s="146">
        <v>27</v>
      </c>
      <c r="B32" s="223" t="s">
        <v>547</v>
      </c>
    </row>
    <row r="33" spans="1:2" ht="16.2" customHeight="1">
      <c r="A33" s="146">
        <v>28</v>
      </c>
      <c r="B33" s="223" t="s">
        <v>947</v>
      </c>
    </row>
    <row r="34" spans="1:2" ht="16.2">
      <c r="A34" s="146"/>
    </row>
    <row r="35" spans="1:2">
      <c r="A35" s="222"/>
    </row>
  </sheetData>
  <mergeCells count="19">
    <mergeCell ref="B9:G9"/>
    <mergeCell ref="C2:L2"/>
    <mergeCell ref="B4:K4"/>
    <mergeCell ref="B6:G6"/>
    <mergeCell ref="B7:G7"/>
    <mergeCell ref="B8:G8"/>
    <mergeCell ref="B10:G10"/>
    <mergeCell ref="B11:G11"/>
    <mergeCell ref="B12:G12"/>
    <mergeCell ref="B13:G13"/>
    <mergeCell ref="B14:G14"/>
    <mergeCell ref="B19:G19"/>
    <mergeCell ref="B20:G20"/>
    <mergeCell ref="B21:G21"/>
    <mergeCell ref="B22:G22"/>
    <mergeCell ref="B15:G15"/>
    <mergeCell ref="B16:G16"/>
    <mergeCell ref="B17:G17"/>
    <mergeCell ref="B18:G18"/>
  </mergeCells>
  <printOptions horizontalCentered="1"/>
  <pageMargins left="0.43307086614173229" right="0.43307086614173229" top="0.51181102362204722" bottom="0.15748031496062992" header="0.31496062992125984" footer="0.15748031496062992"/>
  <pageSetup scale="87" orientation="landscape" r:id="rId1"/>
  <headerFooter>
    <oddFooter>&amp;C&amp;G</oddFooter>
  </headerFooter>
  <drawing r:id="rId2"/>
  <legacyDrawingHF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59999389629810485"/>
  </sheetPr>
  <dimension ref="A1:AA54"/>
  <sheetViews>
    <sheetView view="pageBreakPreview" topLeftCell="I43" zoomScale="72" zoomScaleNormal="100" zoomScaleSheetLayoutView="72" workbookViewId="0">
      <selection activeCell="U45" sqref="U45"/>
    </sheetView>
  </sheetViews>
  <sheetFormatPr baseColWidth="10" defaultColWidth="11.44140625" defaultRowHeight="13.8"/>
  <cols>
    <col min="1" max="1" width="1" style="50" hidden="1" customWidth="1"/>
    <col min="2" max="2" width="20.6640625" style="50" customWidth="1"/>
    <col min="3" max="3" width="22.6640625" style="50" customWidth="1"/>
    <col min="4" max="4" width="24" style="50" customWidth="1"/>
    <col min="5" max="5" width="15.6640625" style="50" customWidth="1"/>
    <col min="6" max="6" width="24.33203125" style="50" customWidth="1"/>
    <col min="7" max="7" width="24.6640625" style="50" customWidth="1"/>
    <col min="8" max="8" width="17.33203125" style="50" customWidth="1"/>
    <col min="9" max="20" width="15.88671875" style="50" customWidth="1"/>
    <col min="21" max="21" width="24.6640625" style="50" customWidth="1"/>
    <col min="22" max="22" width="19" style="50" customWidth="1"/>
    <col min="23" max="25" width="16.33203125" style="50" customWidth="1"/>
    <col min="26" max="26" width="10" style="50" customWidth="1"/>
    <col min="27" max="16384" width="11.44140625" style="50"/>
  </cols>
  <sheetData>
    <row r="1" spans="2:25" ht="47.4" customHeight="1">
      <c r="B1" s="108"/>
      <c r="C1" s="445" t="s">
        <v>1002</v>
      </c>
      <c r="D1" s="445"/>
      <c r="E1" s="445"/>
      <c r="F1" s="445"/>
      <c r="G1" s="445"/>
      <c r="H1" s="445"/>
      <c r="I1" s="445"/>
      <c r="J1" s="445"/>
      <c r="K1" s="445"/>
      <c r="L1" s="445"/>
      <c r="M1" s="445"/>
      <c r="N1" s="445"/>
      <c r="O1" s="445"/>
      <c r="P1" s="445"/>
      <c r="Q1" s="445"/>
      <c r="R1" s="445"/>
      <c r="S1" s="445"/>
      <c r="T1" s="445"/>
      <c r="U1" s="108"/>
    </row>
    <row r="2" spans="2:25" ht="43.2" customHeight="1" thickBot="1">
      <c r="B2" s="108"/>
      <c r="C2" s="468" t="s">
        <v>1164</v>
      </c>
      <c r="D2" s="468"/>
      <c r="E2" s="468"/>
      <c r="F2" s="468"/>
      <c r="G2" s="468"/>
      <c r="H2" s="468"/>
      <c r="I2" s="468"/>
      <c r="J2" s="468"/>
      <c r="K2" s="468"/>
      <c r="L2" s="468"/>
      <c r="M2" s="468"/>
      <c r="N2" s="468"/>
      <c r="O2" s="468"/>
      <c r="P2" s="468"/>
      <c r="Q2" s="468"/>
      <c r="R2" s="468"/>
      <c r="S2" s="468"/>
      <c r="T2" s="468"/>
      <c r="U2" s="108"/>
    </row>
    <row r="3" spans="2:25" ht="41.4" customHeight="1" thickBot="1">
      <c r="B3" s="53"/>
      <c r="C3" s="106"/>
      <c r="D3" s="459" t="s">
        <v>133</v>
      </c>
      <c r="E3" s="460"/>
      <c r="F3" s="460"/>
      <c r="G3" s="460"/>
      <c r="H3" s="460"/>
      <c r="I3" s="460"/>
      <c r="J3" s="460"/>
      <c r="K3" s="460"/>
      <c r="L3" s="460"/>
      <c r="M3" s="460"/>
      <c r="N3" s="460"/>
      <c r="O3" s="460"/>
      <c r="P3" s="460"/>
      <c r="Q3" s="460"/>
      <c r="R3" s="460"/>
      <c r="S3" s="461"/>
      <c r="T3" s="106"/>
      <c r="U3" s="53"/>
    </row>
    <row r="4" spans="2:25" ht="30.75" customHeight="1" thickBot="1">
      <c r="B4" s="53"/>
      <c r="C4" s="106"/>
      <c r="D4" s="134"/>
      <c r="E4" s="134"/>
      <c r="F4" s="134"/>
      <c r="G4" s="134"/>
      <c r="H4" s="134"/>
      <c r="I4" s="134"/>
      <c r="J4" s="134"/>
      <c r="K4" s="134"/>
      <c r="L4" s="134"/>
      <c r="M4" s="134"/>
      <c r="N4" s="134"/>
      <c r="O4" s="134"/>
      <c r="P4" s="134"/>
      <c r="Q4" s="134"/>
      <c r="R4" s="134"/>
      <c r="S4" s="134"/>
      <c r="T4" s="106"/>
      <c r="U4" s="53"/>
    </row>
    <row r="5" spans="2:25" s="85" customFormat="1" ht="30.6" customHeight="1">
      <c r="B5" s="685" t="s">
        <v>134</v>
      </c>
      <c r="C5" s="686"/>
      <c r="D5" s="686"/>
      <c r="E5" s="970" t="s">
        <v>943</v>
      </c>
      <c r="F5" s="971"/>
      <c r="G5" s="971"/>
      <c r="H5" s="971"/>
      <c r="I5" s="971"/>
      <c r="J5" s="971"/>
      <c r="K5" s="971"/>
      <c r="L5" s="971"/>
      <c r="M5" s="971"/>
      <c r="N5" s="971"/>
      <c r="O5" s="971"/>
      <c r="P5" s="971"/>
      <c r="Q5" s="972"/>
      <c r="R5" s="1127" t="s">
        <v>1001</v>
      </c>
      <c r="S5" s="1127"/>
      <c r="T5" s="1127"/>
      <c r="U5" s="1128"/>
    </row>
    <row r="6" spans="2:25" s="85" customFormat="1" ht="32.4" customHeight="1">
      <c r="B6" s="687" t="s">
        <v>135</v>
      </c>
      <c r="C6" s="688"/>
      <c r="D6" s="688"/>
      <c r="E6" s="695" t="s">
        <v>1042</v>
      </c>
      <c r="F6" s="696"/>
      <c r="G6" s="696"/>
      <c r="H6" s="696"/>
      <c r="I6" s="696"/>
      <c r="J6" s="696"/>
      <c r="K6" s="696"/>
      <c r="L6" s="696"/>
      <c r="M6" s="696"/>
      <c r="N6" s="696"/>
      <c r="O6" s="696"/>
      <c r="P6" s="696"/>
      <c r="Q6" s="696"/>
      <c r="R6" s="696"/>
      <c r="S6" s="696"/>
      <c r="T6" s="696"/>
      <c r="U6" s="1130"/>
    </row>
    <row r="7" spans="2:25" s="56" customFormat="1" ht="31.95" customHeight="1" thickBot="1">
      <c r="B7" s="483" t="s">
        <v>962</v>
      </c>
      <c r="C7" s="484"/>
      <c r="D7" s="484"/>
      <c r="E7" s="1022">
        <f>U38</f>
        <v>512047.65000000008</v>
      </c>
      <c r="F7" s="1023"/>
      <c r="G7" s="1024"/>
      <c r="H7" s="488" t="s">
        <v>991</v>
      </c>
      <c r="I7" s="488"/>
      <c r="J7" s="488"/>
      <c r="K7" s="488"/>
      <c r="L7" s="1022">
        <v>740057.83</v>
      </c>
      <c r="M7" s="1023"/>
      <c r="N7" s="1023"/>
      <c r="O7" s="1023"/>
      <c r="P7" s="486"/>
      <c r="Q7" s="486"/>
      <c r="R7" s="486"/>
      <c r="S7" s="486"/>
      <c r="T7" s="486"/>
      <c r="U7" s="487"/>
      <c r="W7" s="85"/>
      <c r="X7" s="122"/>
      <c r="Y7" s="85"/>
    </row>
    <row r="8" spans="2:25" s="61" customFormat="1" ht="30.6" customHeight="1" thickBot="1">
      <c r="B8" s="761" t="s">
        <v>137</v>
      </c>
      <c r="C8" s="762"/>
      <c r="D8" s="762"/>
      <c r="E8" s="762"/>
      <c r="F8" s="762"/>
      <c r="G8" s="762"/>
      <c r="H8" s="762"/>
      <c r="I8" s="762"/>
      <c r="J8" s="762"/>
      <c r="K8" s="762"/>
      <c r="L8" s="762"/>
      <c r="M8" s="762"/>
      <c r="N8" s="762"/>
      <c r="O8" s="762"/>
      <c r="P8" s="762"/>
      <c r="Q8" s="762"/>
      <c r="R8" s="762"/>
      <c r="S8" s="762"/>
      <c r="T8" s="762"/>
      <c r="U8" s="763"/>
      <c r="V8" s="85"/>
    </row>
    <row r="9" spans="2:25" s="58" customFormat="1" ht="31.95" customHeight="1" thickBot="1">
      <c r="B9" s="674" t="s">
        <v>138</v>
      </c>
      <c r="C9" s="894"/>
      <c r="D9" s="895" t="s">
        <v>131</v>
      </c>
      <c r="E9" s="677"/>
      <c r="F9" s="1129" t="s">
        <v>139</v>
      </c>
      <c r="G9" s="659"/>
      <c r="H9" s="895" t="s">
        <v>339</v>
      </c>
      <c r="I9" s="676"/>
      <c r="J9" s="676"/>
      <c r="K9" s="676"/>
      <c r="L9" s="676"/>
      <c r="M9" s="677"/>
      <c r="N9" s="674" t="s">
        <v>140</v>
      </c>
      <c r="O9" s="675"/>
      <c r="P9" s="894"/>
      <c r="Q9" s="895" t="s">
        <v>440</v>
      </c>
      <c r="R9" s="676"/>
      <c r="S9" s="676"/>
      <c r="T9" s="676"/>
      <c r="U9" s="677"/>
      <c r="V9" s="56"/>
    </row>
    <row r="10" spans="2:25" s="58" customFormat="1" ht="32.4"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56"/>
    </row>
    <row r="11" spans="2:25" s="58" customFormat="1" ht="43.2" customHeight="1" thickBot="1">
      <c r="B11" s="662" t="s">
        <v>776</v>
      </c>
      <c r="C11" s="663"/>
      <c r="D11" s="663"/>
      <c r="E11" s="663"/>
      <c r="F11" s="663"/>
      <c r="G11" s="663"/>
      <c r="H11" s="663"/>
      <c r="I11" s="663"/>
      <c r="J11" s="663"/>
      <c r="K11" s="663"/>
      <c r="L11" s="663"/>
      <c r="M11" s="663"/>
      <c r="N11" s="663"/>
      <c r="O11" s="663"/>
      <c r="P11" s="663"/>
      <c r="Q11" s="663"/>
      <c r="R11" s="663"/>
      <c r="S11" s="663"/>
      <c r="T11" s="663"/>
      <c r="U11" s="664"/>
      <c r="V11" s="56"/>
    </row>
    <row r="12" spans="2:25" s="58" customFormat="1" ht="31.95"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row>
    <row r="13" spans="2:25" s="58" customFormat="1" ht="40.950000000000003" customHeight="1" thickBot="1">
      <c r="B13" s="665" t="s">
        <v>944</v>
      </c>
      <c r="C13" s="666"/>
      <c r="D13" s="666"/>
      <c r="E13" s="666"/>
      <c r="F13" s="666"/>
      <c r="G13" s="666"/>
      <c r="H13" s="666"/>
      <c r="I13" s="666"/>
      <c r="J13" s="666"/>
      <c r="K13" s="666"/>
      <c r="L13" s="666"/>
      <c r="M13" s="666"/>
      <c r="N13" s="666"/>
      <c r="O13" s="666"/>
      <c r="P13" s="666"/>
      <c r="Q13" s="666"/>
      <c r="R13" s="666"/>
      <c r="S13" s="666"/>
      <c r="T13" s="666"/>
      <c r="U13" s="667"/>
      <c r="V13" s="56"/>
    </row>
    <row r="14" spans="2:25" s="58" customFormat="1" ht="30.6" customHeight="1" thickBot="1">
      <c r="B14" s="822" t="s">
        <v>901</v>
      </c>
      <c r="C14" s="823"/>
      <c r="D14" s="824"/>
      <c r="E14" s="668" t="s">
        <v>945</v>
      </c>
      <c r="F14" s="669"/>
      <c r="G14" s="669"/>
      <c r="H14" s="669"/>
      <c r="I14" s="669"/>
      <c r="J14" s="669"/>
      <c r="K14" s="669"/>
      <c r="L14" s="669"/>
      <c r="M14" s="669"/>
      <c r="N14" s="669"/>
      <c r="O14" s="669"/>
      <c r="P14" s="669"/>
      <c r="Q14" s="669"/>
      <c r="R14" s="669"/>
      <c r="S14" s="669"/>
      <c r="T14" s="669"/>
      <c r="U14" s="670"/>
      <c r="V14" s="56"/>
    </row>
    <row r="15" spans="2:25" s="58" customFormat="1" ht="34.950000000000003" customHeight="1" thickBot="1">
      <c r="B15" s="471" t="s">
        <v>100</v>
      </c>
      <c r="C15" s="472"/>
      <c r="D15" s="472"/>
      <c r="E15" s="472"/>
      <c r="F15" s="472"/>
      <c r="G15" s="472"/>
      <c r="H15" s="472"/>
      <c r="I15" s="472"/>
      <c r="J15" s="472"/>
      <c r="K15" s="472"/>
      <c r="L15" s="472"/>
      <c r="M15" s="472"/>
      <c r="N15" s="472"/>
      <c r="O15" s="472"/>
      <c r="P15" s="472"/>
      <c r="Q15" s="472"/>
      <c r="R15" s="472"/>
      <c r="S15" s="472"/>
      <c r="T15" s="472"/>
      <c r="U15" s="473"/>
      <c r="V15" s="56"/>
    </row>
    <row r="16" spans="2:25" s="58" customFormat="1" ht="41.4"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56"/>
    </row>
    <row r="17" spans="2:22" s="58" customFormat="1" ht="118.2" customHeight="1">
      <c r="B17" s="214" t="s">
        <v>89</v>
      </c>
      <c r="C17" s="436" t="s">
        <v>342</v>
      </c>
      <c r="D17" s="436"/>
      <c r="E17" s="436" t="s">
        <v>226</v>
      </c>
      <c r="F17" s="436"/>
      <c r="G17" s="436" t="s">
        <v>95</v>
      </c>
      <c r="H17" s="436"/>
      <c r="I17" s="436" t="s">
        <v>696</v>
      </c>
      <c r="J17" s="436"/>
      <c r="K17" s="436"/>
      <c r="L17" s="455" t="s">
        <v>158</v>
      </c>
      <c r="M17" s="464"/>
      <c r="N17" s="456"/>
      <c r="O17" s="436" t="s">
        <v>94</v>
      </c>
      <c r="P17" s="436"/>
      <c r="Q17" s="436"/>
      <c r="R17" s="436" t="s">
        <v>697</v>
      </c>
      <c r="S17" s="436"/>
      <c r="T17" s="436"/>
      <c r="U17" s="168">
        <f>U22</f>
        <v>1</v>
      </c>
      <c r="V17" s="56"/>
    </row>
    <row r="18" spans="2:22" s="58" customFormat="1" ht="92.4" customHeight="1">
      <c r="B18" s="214" t="s">
        <v>433</v>
      </c>
      <c r="C18" s="436" t="s">
        <v>481</v>
      </c>
      <c r="D18" s="436"/>
      <c r="E18" s="436" t="s">
        <v>447</v>
      </c>
      <c r="F18" s="436"/>
      <c r="G18" s="436" t="s">
        <v>96</v>
      </c>
      <c r="H18" s="436"/>
      <c r="I18" s="436" t="s">
        <v>345</v>
      </c>
      <c r="J18" s="436"/>
      <c r="K18" s="436"/>
      <c r="L18" s="455" t="s">
        <v>158</v>
      </c>
      <c r="M18" s="464"/>
      <c r="N18" s="456"/>
      <c r="O18" s="455" t="s">
        <v>94</v>
      </c>
      <c r="P18" s="464"/>
      <c r="Q18" s="456"/>
      <c r="R18" s="436" t="s">
        <v>227</v>
      </c>
      <c r="S18" s="436"/>
      <c r="T18" s="436"/>
      <c r="U18" s="168">
        <f>U25</f>
        <v>1</v>
      </c>
      <c r="V18" s="56"/>
    </row>
    <row r="19" spans="2:22" s="58" customFormat="1" ht="112.2" customHeight="1">
      <c r="B19" s="214" t="s">
        <v>90</v>
      </c>
      <c r="C19" s="434" t="s">
        <v>343</v>
      </c>
      <c r="D19" s="435"/>
      <c r="E19" s="434" t="s">
        <v>344</v>
      </c>
      <c r="F19" s="435"/>
      <c r="G19" s="436" t="s">
        <v>96</v>
      </c>
      <c r="H19" s="436"/>
      <c r="I19" s="434" t="s">
        <v>346</v>
      </c>
      <c r="J19" s="440"/>
      <c r="K19" s="435"/>
      <c r="L19" s="434" t="s">
        <v>158</v>
      </c>
      <c r="M19" s="440"/>
      <c r="N19" s="435"/>
      <c r="O19" s="434" t="s">
        <v>94</v>
      </c>
      <c r="P19" s="440"/>
      <c r="Q19" s="435"/>
      <c r="R19" s="434" t="s">
        <v>301</v>
      </c>
      <c r="S19" s="440"/>
      <c r="T19" s="435"/>
      <c r="U19" s="168">
        <v>1</v>
      </c>
      <c r="V19" s="56"/>
    </row>
    <row r="20" spans="2:22" s="58" customFormat="1" ht="114" customHeight="1" thickBot="1">
      <c r="B20" s="246" t="s">
        <v>144</v>
      </c>
      <c r="C20" s="492" t="s">
        <v>946</v>
      </c>
      <c r="D20" s="492"/>
      <c r="E20" s="492" t="s">
        <v>510</v>
      </c>
      <c r="F20" s="492"/>
      <c r="G20" s="492" t="s">
        <v>97</v>
      </c>
      <c r="H20" s="492"/>
      <c r="I20" s="492" t="s">
        <v>347</v>
      </c>
      <c r="J20" s="492"/>
      <c r="K20" s="492"/>
      <c r="L20" s="441" t="s">
        <v>157</v>
      </c>
      <c r="M20" s="442"/>
      <c r="N20" s="443"/>
      <c r="O20" s="441" t="s">
        <v>94</v>
      </c>
      <c r="P20" s="442"/>
      <c r="Q20" s="443"/>
      <c r="R20" s="441" t="s">
        <v>228</v>
      </c>
      <c r="S20" s="442"/>
      <c r="T20" s="443"/>
      <c r="U20" s="169">
        <f>U31</f>
        <v>1</v>
      </c>
      <c r="V20" s="56"/>
    </row>
    <row r="21" spans="2:22" s="67" customFormat="1" ht="41.4" customHeight="1">
      <c r="B21" s="193" t="s">
        <v>427</v>
      </c>
      <c r="C21" s="598" t="s">
        <v>142</v>
      </c>
      <c r="D21" s="625"/>
      <c r="E21" s="625"/>
      <c r="F21" s="599"/>
      <c r="G21" s="194" t="s">
        <v>28</v>
      </c>
      <c r="H21" s="244" t="s">
        <v>30</v>
      </c>
      <c r="I21" s="244" t="s">
        <v>31</v>
      </c>
      <c r="J21" s="244" t="s">
        <v>32</v>
      </c>
      <c r="K21" s="244" t="s">
        <v>33</v>
      </c>
      <c r="L21" s="244" t="s">
        <v>34</v>
      </c>
      <c r="M21" s="244" t="s">
        <v>35</v>
      </c>
      <c r="N21" s="244" t="s">
        <v>36</v>
      </c>
      <c r="O21" s="244" t="s">
        <v>37</v>
      </c>
      <c r="P21" s="244" t="s">
        <v>38</v>
      </c>
      <c r="Q21" s="244" t="s">
        <v>39</v>
      </c>
      <c r="R21" s="244" t="s">
        <v>40</v>
      </c>
      <c r="S21" s="194" t="s">
        <v>41</v>
      </c>
      <c r="T21" s="194" t="s">
        <v>42</v>
      </c>
      <c r="U21" s="196" t="s">
        <v>143</v>
      </c>
      <c r="V21" s="104"/>
    </row>
    <row r="22" spans="2:22" s="140" customFormat="1" ht="34.200000000000003" customHeight="1">
      <c r="B22" s="161" t="s">
        <v>44</v>
      </c>
      <c r="C22" s="600" t="s">
        <v>698</v>
      </c>
      <c r="D22" s="624"/>
      <c r="E22" s="624"/>
      <c r="F22" s="601"/>
      <c r="G22" s="274" t="s">
        <v>214</v>
      </c>
      <c r="H22" s="242">
        <v>1</v>
      </c>
      <c r="I22" s="242">
        <v>1</v>
      </c>
      <c r="J22" s="242">
        <v>1</v>
      </c>
      <c r="K22" s="242">
        <v>1</v>
      </c>
      <c r="L22" s="242">
        <v>1</v>
      </c>
      <c r="M22" s="242">
        <v>1</v>
      </c>
      <c r="N22" s="242">
        <v>1</v>
      </c>
      <c r="O22" s="242">
        <v>1</v>
      </c>
      <c r="P22" s="242">
        <v>1</v>
      </c>
      <c r="Q22" s="242">
        <v>1</v>
      </c>
      <c r="R22" s="242">
        <v>1</v>
      </c>
      <c r="S22" s="242">
        <v>1</v>
      </c>
      <c r="T22" s="121">
        <f>SUM(H22:S22)</f>
        <v>12</v>
      </c>
      <c r="U22" s="626">
        <f>+T23/T22</f>
        <v>1</v>
      </c>
      <c r="V22" s="101"/>
    </row>
    <row r="23" spans="2:22" s="140" customFormat="1" ht="43.2" customHeight="1" thickBot="1">
      <c r="B23" s="161" t="s">
        <v>45</v>
      </c>
      <c r="C23" s="602" t="s">
        <v>699</v>
      </c>
      <c r="D23" s="623"/>
      <c r="E23" s="623"/>
      <c r="F23" s="603"/>
      <c r="G23" s="274" t="s">
        <v>214</v>
      </c>
      <c r="H23" s="242">
        <v>1</v>
      </c>
      <c r="I23" s="242">
        <v>1</v>
      </c>
      <c r="J23" s="242">
        <v>1</v>
      </c>
      <c r="K23" s="242">
        <v>1</v>
      </c>
      <c r="L23" s="242">
        <v>1</v>
      </c>
      <c r="M23" s="242">
        <v>1</v>
      </c>
      <c r="N23" s="242">
        <v>1</v>
      </c>
      <c r="O23" s="242">
        <v>1</v>
      </c>
      <c r="P23" s="242">
        <v>1</v>
      </c>
      <c r="Q23" s="242">
        <v>1</v>
      </c>
      <c r="R23" s="242">
        <v>1</v>
      </c>
      <c r="S23" s="242">
        <v>1</v>
      </c>
      <c r="T23" s="121">
        <f>SUM(H23:S23)</f>
        <v>12</v>
      </c>
      <c r="U23" s="627"/>
      <c r="V23" s="101"/>
    </row>
    <row r="24" spans="2:22" s="67" customFormat="1" ht="41.4" customHeight="1">
      <c r="B24" s="193" t="s">
        <v>427</v>
      </c>
      <c r="C24" s="598" t="s">
        <v>142</v>
      </c>
      <c r="D24" s="625"/>
      <c r="E24" s="625"/>
      <c r="F24" s="599"/>
      <c r="G24" s="194" t="s">
        <v>28</v>
      </c>
      <c r="H24" s="244" t="s">
        <v>30</v>
      </c>
      <c r="I24" s="244" t="s">
        <v>31</v>
      </c>
      <c r="J24" s="244" t="s">
        <v>32</v>
      </c>
      <c r="K24" s="244" t="s">
        <v>33</v>
      </c>
      <c r="L24" s="244" t="s">
        <v>34</v>
      </c>
      <c r="M24" s="244" t="s">
        <v>35</v>
      </c>
      <c r="N24" s="244" t="s">
        <v>36</v>
      </c>
      <c r="O24" s="244" t="s">
        <v>37</v>
      </c>
      <c r="P24" s="244" t="s">
        <v>38</v>
      </c>
      <c r="Q24" s="244" t="s">
        <v>39</v>
      </c>
      <c r="R24" s="244" t="s">
        <v>40</v>
      </c>
      <c r="S24" s="194" t="s">
        <v>41</v>
      </c>
      <c r="T24" s="194" t="s">
        <v>42</v>
      </c>
      <c r="U24" s="196" t="s">
        <v>143</v>
      </c>
      <c r="V24" s="104"/>
    </row>
    <row r="25" spans="2:22" s="140" customFormat="1" ht="31.2" customHeight="1">
      <c r="B25" s="161" t="s">
        <v>44</v>
      </c>
      <c r="C25" s="604" t="s">
        <v>302</v>
      </c>
      <c r="D25" s="608"/>
      <c r="E25" s="608"/>
      <c r="F25" s="605"/>
      <c r="G25" s="274" t="s">
        <v>230</v>
      </c>
      <c r="H25" s="242">
        <v>1</v>
      </c>
      <c r="I25" s="242">
        <v>1</v>
      </c>
      <c r="J25" s="242">
        <v>1</v>
      </c>
      <c r="K25" s="242">
        <v>1</v>
      </c>
      <c r="L25" s="242">
        <v>1</v>
      </c>
      <c r="M25" s="242">
        <v>1</v>
      </c>
      <c r="N25" s="242">
        <v>1</v>
      </c>
      <c r="O25" s="242">
        <v>1</v>
      </c>
      <c r="P25" s="242">
        <v>1</v>
      </c>
      <c r="Q25" s="242">
        <v>1</v>
      </c>
      <c r="R25" s="242">
        <v>1</v>
      </c>
      <c r="S25" s="242">
        <v>1</v>
      </c>
      <c r="T25" s="121">
        <f>SUM(H25:S25)</f>
        <v>12</v>
      </c>
      <c r="U25" s="626">
        <f>+T26/T25</f>
        <v>1</v>
      </c>
      <c r="V25" s="101"/>
    </row>
    <row r="26" spans="2:22" s="140" customFormat="1" ht="31.2" customHeight="1" thickBot="1">
      <c r="B26" s="161" t="s">
        <v>45</v>
      </c>
      <c r="C26" s="620" t="s">
        <v>303</v>
      </c>
      <c r="D26" s="1014"/>
      <c r="E26" s="1014"/>
      <c r="F26" s="621"/>
      <c r="G26" s="274" t="s">
        <v>230</v>
      </c>
      <c r="H26" s="242">
        <v>1</v>
      </c>
      <c r="I26" s="242">
        <v>1</v>
      </c>
      <c r="J26" s="242">
        <v>1</v>
      </c>
      <c r="K26" s="242">
        <v>1</v>
      </c>
      <c r="L26" s="242">
        <v>1</v>
      </c>
      <c r="M26" s="242">
        <v>1</v>
      </c>
      <c r="N26" s="242">
        <v>1</v>
      </c>
      <c r="O26" s="242">
        <v>1</v>
      </c>
      <c r="P26" s="242">
        <v>1</v>
      </c>
      <c r="Q26" s="242">
        <v>1</v>
      </c>
      <c r="R26" s="242">
        <v>1</v>
      </c>
      <c r="S26" s="242">
        <v>1</v>
      </c>
      <c r="T26" s="121">
        <f>SUM(H26:S26)</f>
        <v>12</v>
      </c>
      <c r="U26" s="627"/>
      <c r="V26" s="101"/>
    </row>
    <row r="27" spans="2:22" s="67" customFormat="1" ht="41.4" customHeight="1">
      <c r="B27" s="193" t="s">
        <v>427</v>
      </c>
      <c r="C27" s="598" t="s">
        <v>142</v>
      </c>
      <c r="D27" s="625"/>
      <c r="E27" s="625"/>
      <c r="F27" s="599"/>
      <c r="G27" s="194" t="s">
        <v>28</v>
      </c>
      <c r="H27" s="244" t="s">
        <v>30</v>
      </c>
      <c r="I27" s="244" t="s">
        <v>31</v>
      </c>
      <c r="J27" s="244" t="s">
        <v>32</v>
      </c>
      <c r="K27" s="244" t="s">
        <v>33</v>
      </c>
      <c r="L27" s="244" t="s">
        <v>34</v>
      </c>
      <c r="M27" s="244" t="s">
        <v>35</v>
      </c>
      <c r="N27" s="244" t="s">
        <v>36</v>
      </c>
      <c r="O27" s="244" t="s">
        <v>37</v>
      </c>
      <c r="P27" s="244" t="s">
        <v>38</v>
      </c>
      <c r="Q27" s="244" t="s">
        <v>39</v>
      </c>
      <c r="R27" s="244" t="s">
        <v>40</v>
      </c>
      <c r="S27" s="194" t="s">
        <v>41</v>
      </c>
      <c r="T27" s="194" t="s">
        <v>42</v>
      </c>
      <c r="U27" s="196" t="s">
        <v>143</v>
      </c>
      <c r="V27" s="104"/>
    </row>
    <row r="28" spans="2:22" s="140" customFormat="1" ht="31.2" customHeight="1">
      <c r="B28" s="161" t="s">
        <v>44</v>
      </c>
      <c r="C28" s="604" t="s">
        <v>304</v>
      </c>
      <c r="D28" s="608"/>
      <c r="E28" s="608"/>
      <c r="F28" s="605"/>
      <c r="G28" s="274" t="s">
        <v>195</v>
      </c>
      <c r="H28" s="242">
        <v>1</v>
      </c>
      <c r="I28" s="242">
        <v>1</v>
      </c>
      <c r="J28" s="242">
        <v>1</v>
      </c>
      <c r="K28" s="242">
        <v>1</v>
      </c>
      <c r="L28" s="242">
        <v>1</v>
      </c>
      <c r="M28" s="242">
        <v>1</v>
      </c>
      <c r="N28" s="242">
        <v>1</v>
      </c>
      <c r="O28" s="242">
        <v>1</v>
      </c>
      <c r="P28" s="242">
        <v>1</v>
      </c>
      <c r="Q28" s="242">
        <v>1</v>
      </c>
      <c r="R28" s="242">
        <v>1</v>
      </c>
      <c r="S28" s="242">
        <v>1</v>
      </c>
      <c r="T28" s="121">
        <f>SUM(H28:S28)</f>
        <v>12</v>
      </c>
      <c r="U28" s="1027">
        <f>+T28/T29</f>
        <v>1</v>
      </c>
      <c r="V28" s="101"/>
    </row>
    <row r="29" spans="2:22" s="140" customFormat="1" ht="31.2" customHeight="1" thickBot="1">
      <c r="B29" s="161" t="s">
        <v>45</v>
      </c>
      <c r="C29" s="620" t="s">
        <v>371</v>
      </c>
      <c r="D29" s="1014"/>
      <c r="E29" s="1014"/>
      <c r="F29" s="621"/>
      <c r="G29" s="274" t="s">
        <v>195</v>
      </c>
      <c r="H29" s="242">
        <v>1</v>
      </c>
      <c r="I29" s="242">
        <v>1</v>
      </c>
      <c r="J29" s="242">
        <v>1</v>
      </c>
      <c r="K29" s="242">
        <v>1</v>
      </c>
      <c r="L29" s="242">
        <v>1</v>
      </c>
      <c r="M29" s="242">
        <v>1</v>
      </c>
      <c r="N29" s="242">
        <v>1</v>
      </c>
      <c r="O29" s="242">
        <v>1</v>
      </c>
      <c r="P29" s="242">
        <v>1</v>
      </c>
      <c r="Q29" s="242">
        <v>1</v>
      </c>
      <c r="R29" s="242">
        <v>1</v>
      </c>
      <c r="S29" s="242">
        <v>1</v>
      </c>
      <c r="T29" s="121">
        <f>SUM(H29:S29)</f>
        <v>12</v>
      </c>
      <c r="U29" s="1028"/>
      <c r="V29" s="101"/>
    </row>
    <row r="30" spans="2:22" s="67" customFormat="1" ht="41.4" customHeight="1">
      <c r="B30" s="193" t="s">
        <v>427</v>
      </c>
      <c r="C30" s="598" t="s">
        <v>142</v>
      </c>
      <c r="D30" s="625"/>
      <c r="E30" s="625"/>
      <c r="F30" s="599"/>
      <c r="G30" s="194" t="s">
        <v>28</v>
      </c>
      <c r="H30" s="244" t="s">
        <v>30</v>
      </c>
      <c r="I30" s="244" t="s">
        <v>31</v>
      </c>
      <c r="J30" s="244" t="s">
        <v>32</v>
      </c>
      <c r="K30" s="244" t="s">
        <v>33</v>
      </c>
      <c r="L30" s="244" t="s">
        <v>34</v>
      </c>
      <c r="M30" s="244" t="s">
        <v>35</v>
      </c>
      <c r="N30" s="244" t="s">
        <v>36</v>
      </c>
      <c r="O30" s="244" t="s">
        <v>37</v>
      </c>
      <c r="P30" s="244" t="s">
        <v>38</v>
      </c>
      <c r="Q30" s="244" t="s">
        <v>39</v>
      </c>
      <c r="R30" s="244" t="s">
        <v>40</v>
      </c>
      <c r="S30" s="194" t="s">
        <v>41</v>
      </c>
      <c r="T30" s="194" t="s">
        <v>42</v>
      </c>
      <c r="U30" s="196" t="s">
        <v>143</v>
      </c>
      <c r="V30" s="104"/>
    </row>
    <row r="31" spans="2:22" s="140" customFormat="1" ht="31.2" customHeight="1">
      <c r="B31" s="161" t="s">
        <v>44</v>
      </c>
      <c r="C31" s="600" t="s">
        <v>405</v>
      </c>
      <c r="D31" s="624"/>
      <c r="E31" s="624"/>
      <c r="F31" s="601"/>
      <c r="G31" s="274" t="s">
        <v>189</v>
      </c>
      <c r="H31" s="242">
        <v>1</v>
      </c>
      <c r="I31" s="242">
        <v>1</v>
      </c>
      <c r="J31" s="242">
        <v>1</v>
      </c>
      <c r="K31" s="242">
        <v>1</v>
      </c>
      <c r="L31" s="242">
        <v>1</v>
      </c>
      <c r="M31" s="242">
        <v>1</v>
      </c>
      <c r="N31" s="242">
        <v>1</v>
      </c>
      <c r="O31" s="242">
        <v>1</v>
      </c>
      <c r="P31" s="242">
        <v>1</v>
      </c>
      <c r="Q31" s="242">
        <v>1</v>
      </c>
      <c r="R31" s="242">
        <v>1</v>
      </c>
      <c r="S31" s="242">
        <v>1</v>
      </c>
      <c r="T31" s="121">
        <f>SUM(H31:S31)</f>
        <v>12</v>
      </c>
      <c r="U31" s="626">
        <f>+T32/T31</f>
        <v>1</v>
      </c>
      <c r="V31" s="101"/>
    </row>
    <row r="32" spans="2:22" s="140" customFormat="1" ht="31.2" customHeight="1" thickBot="1">
      <c r="B32" s="209" t="s">
        <v>45</v>
      </c>
      <c r="C32" s="602" t="s">
        <v>406</v>
      </c>
      <c r="D32" s="623"/>
      <c r="E32" s="623"/>
      <c r="F32" s="603"/>
      <c r="G32" s="275" t="s">
        <v>189</v>
      </c>
      <c r="H32" s="213">
        <v>1</v>
      </c>
      <c r="I32" s="213">
        <v>1</v>
      </c>
      <c r="J32" s="213">
        <v>1</v>
      </c>
      <c r="K32" s="213">
        <v>1</v>
      </c>
      <c r="L32" s="213">
        <v>1</v>
      </c>
      <c r="M32" s="213">
        <v>1</v>
      </c>
      <c r="N32" s="213">
        <v>1</v>
      </c>
      <c r="O32" s="213">
        <v>1</v>
      </c>
      <c r="P32" s="213">
        <v>1</v>
      </c>
      <c r="Q32" s="213">
        <v>1</v>
      </c>
      <c r="R32" s="213">
        <v>1</v>
      </c>
      <c r="S32" s="213">
        <v>1</v>
      </c>
      <c r="T32" s="239">
        <f>SUM(H32:S32)</f>
        <v>12</v>
      </c>
      <c r="U32" s="1026"/>
      <c r="V32" s="101"/>
    </row>
    <row r="33" spans="2:27" s="58" customFormat="1" ht="36" customHeight="1" thickBot="1">
      <c r="B33" s="403" t="s">
        <v>145</v>
      </c>
      <c r="C33" s="404"/>
      <c r="D33" s="404"/>
      <c r="E33" s="404"/>
      <c r="F33" s="404"/>
      <c r="G33" s="404"/>
      <c r="H33" s="404"/>
      <c r="I33" s="404"/>
      <c r="J33" s="404"/>
      <c r="K33" s="404"/>
      <c r="L33" s="404"/>
      <c r="M33" s="404"/>
      <c r="N33" s="404"/>
      <c r="O33" s="404"/>
      <c r="P33" s="404"/>
      <c r="Q33" s="404"/>
      <c r="R33" s="404"/>
      <c r="S33" s="404"/>
      <c r="T33" s="404"/>
      <c r="U33" s="404"/>
      <c r="V33" s="405"/>
    </row>
    <row r="34" spans="2:27" s="58" customFormat="1" ht="36" customHeight="1" thickBot="1">
      <c r="B34" s="403" t="s">
        <v>424</v>
      </c>
      <c r="C34" s="404"/>
      <c r="D34" s="404"/>
      <c r="E34" s="404"/>
      <c r="F34" s="404"/>
      <c r="G34" s="404"/>
      <c r="H34" s="404"/>
      <c r="I34" s="404"/>
      <c r="J34" s="404"/>
      <c r="K34" s="404"/>
      <c r="L34" s="404"/>
      <c r="M34" s="404"/>
      <c r="N34" s="404"/>
      <c r="O34" s="404"/>
      <c r="P34" s="404"/>
      <c r="Q34" s="404"/>
      <c r="R34" s="404"/>
      <c r="S34" s="404"/>
      <c r="T34" s="404"/>
      <c r="U34" s="404"/>
      <c r="V34" s="405"/>
    </row>
    <row r="35" spans="2:27" s="58" customFormat="1" ht="58.95" customHeight="1" thickBot="1">
      <c r="B35" s="1122" t="s">
        <v>144</v>
      </c>
      <c r="C35" s="983" t="s">
        <v>142</v>
      </c>
      <c r="D35" s="984"/>
      <c r="E35" s="985"/>
      <c r="F35" s="170" t="s">
        <v>532</v>
      </c>
      <c r="G35" s="170" t="s">
        <v>266</v>
      </c>
      <c r="H35" s="170" t="s">
        <v>115</v>
      </c>
      <c r="I35" s="241" t="s">
        <v>103</v>
      </c>
      <c r="J35" s="241" t="s">
        <v>104</v>
      </c>
      <c r="K35" s="241" t="s">
        <v>105</v>
      </c>
      <c r="L35" s="241" t="s">
        <v>106</v>
      </c>
      <c r="M35" s="241" t="s">
        <v>107</v>
      </c>
      <c r="N35" s="241" t="s">
        <v>108</v>
      </c>
      <c r="O35" s="241" t="s">
        <v>109</v>
      </c>
      <c r="P35" s="241" t="s">
        <v>110</v>
      </c>
      <c r="Q35" s="241" t="s">
        <v>111</v>
      </c>
      <c r="R35" s="241" t="s">
        <v>112</v>
      </c>
      <c r="S35" s="241" t="s">
        <v>113</v>
      </c>
      <c r="T35" s="241" t="s">
        <v>114</v>
      </c>
      <c r="U35" s="241" t="s">
        <v>42</v>
      </c>
      <c r="V35" s="171" t="s">
        <v>265</v>
      </c>
    </row>
    <row r="36" spans="2:27" s="58" customFormat="1" ht="62.4" customHeight="1">
      <c r="B36" s="1123"/>
      <c r="C36" s="758" t="s">
        <v>534</v>
      </c>
      <c r="D36" s="759"/>
      <c r="E36" s="759"/>
      <c r="F36" s="774">
        <v>120</v>
      </c>
      <c r="G36" s="775" t="s">
        <v>128</v>
      </c>
      <c r="H36" s="771">
        <v>7862</v>
      </c>
      <c r="I36" s="341">
        <v>1</v>
      </c>
      <c r="J36" s="341">
        <v>1</v>
      </c>
      <c r="K36" s="341">
        <v>1</v>
      </c>
      <c r="L36" s="341">
        <v>1</v>
      </c>
      <c r="M36" s="341">
        <v>1</v>
      </c>
      <c r="N36" s="341">
        <v>1</v>
      </c>
      <c r="O36" s="341">
        <v>1</v>
      </c>
      <c r="P36" s="341">
        <v>1</v>
      </c>
      <c r="Q36" s="341">
        <v>1</v>
      </c>
      <c r="R36" s="341">
        <v>1</v>
      </c>
      <c r="S36" s="341">
        <v>1</v>
      </c>
      <c r="T36" s="341">
        <v>1</v>
      </c>
      <c r="U36" s="189">
        <f>SUM(I36:T36)</f>
        <v>12</v>
      </c>
      <c r="V36" s="1125" t="s">
        <v>966</v>
      </c>
    </row>
    <row r="37" spans="2:27" s="58" customFormat="1" ht="62.4" customHeight="1" thickBot="1">
      <c r="B37" s="1124"/>
      <c r="C37" s="725"/>
      <c r="D37" s="428"/>
      <c r="E37" s="428"/>
      <c r="F37" s="399"/>
      <c r="G37" s="728"/>
      <c r="H37" s="428"/>
      <c r="I37" s="260">
        <v>42670.64</v>
      </c>
      <c r="J37" s="260">
        <v>42670.64</v>
      </c>
      <c r="K37" s="260">
        <v>42670.64</v>
      </c>
      <c r="L37" s="260">
        <v>42670.64</v>
      </c>
      <c r="M37" s="260">
        <v>42670.64</v>
      </c>
      <c r="N37" s="260">
        <v>42670.64</v>
      </c>
      <c r="O37" s="260">
        <v>42670.64</v>
      </c>
      <c r="P37" s="260">
        <v>42670.64</v>
      </c>
      <c r="Q37" s="260">
        <v>42670.64</v>
      </c>
      <c r="R37" s="260">
        <v>42670.64</v>
      </c>
      <c r="S37" s="260">
        <v>42670.64</v>
      </c>
      <c r="T37" s="260">
        <v>42670.61</v>
      </c>
      <c r="U37" s="167">
        <f t="shared" ref="U37" si="0">SUM(I37:T37)</f>
        <v>512047.65000000008</v>
      </c>
      <c r="V37" s="1126"/>
      <c r="W37" s="252">
        <v>512047.65</v>
      </c>
      <c r="X37" s="117">
        <f>W37/U36</f>
        <v>42670.637500000004</v>
      </c>
      <c r="Y37" s="253">
        <f>U37-W37</f>
        <v>0</v>
      </c>
      <c r="AA37" s="66"/>
    </row>
    <row r="38" spans="2:27" s="58" customFormat="1" ht="40.200000000000003" customHeight="1">
      <c r="B38" s="56"/>
      <c r="C38" s="56"/>
      <c r="D38" s="56"/>
      <c r="E38" s="56"/>
      <c r="F38" s="56"/>
      <c r="G38" s="56"/>
      <c r="H38" s="56"/>
      <c r="I38" s="56"/>
      <c r="J38" s="56"/>
      <c r="K38" s="56"/>
      <c r="L38" s="56"/>
      <c r="M38" s="56"/>
      <c r="N38" s="56"/>
      <c r="O38" s="56"/>
      <c r="P38" s="56"/>
      <c r="Q38" s="56"/>
      <c r="R38" s="1121" t="s">
        <v>116</v>
      </c>
      <c r="S38" s="1121"/>
      <c r="T38" s="1121"/>
      <c r="U38" s="215">
        <f>U37</f>
        <v>512047.65000000008</v>
      </c>
      <c r="V38" s="56"/>
      <c r="W38" s="225"/>
      <c r="X38" s="225"/>
      <c r="Y38" s="226"/>
    </row>
    <row r="39" spans="2:27" s="58" customFormat="1" ht="15">
      <c r="I39" s="50"/>
    </row>
    <row r="40" spans="2:27" s="58" customFormat="1" ht="15.6" thickBot="1">
      <c r="B40" s="62"/>
      <c r="C40" s="62"/>
      <c r="D40" s="62"/>
      <c r="E40" s="62"/>
      <c r="F40" s="62"/>
      <c r="G40" s="62"/>
      <c r="H40" s="62"/>
      <c r="I40" s="50"/>
      <c r="T40" s="62"/>
      <c r="U40" s="62"/>
    </row>
    <row r="41" spans="2:27" s="58" customFormat="1" ht="36" customHeight="1" thickBot="1">
      <c r="B41" s="403" t="s">
        <v>145</v>
      </c>
      <c r="C41" s="404"/>
      <c r="D41" s="404"/>
      <c r="E41" s="404"/>
      <c r="F41" s="404"/>
      <c r="G41" s="404"/>
      <c r="H41" s="404"/>
      <c r="I41" s="404"/>
      <c r="J41" s="404"/>
      <c r="K41" s="404"/>
      <c r="L41" s="404"/>
      <c r="M41" s="404"/>
      <c r="N41" s="404"/>
      <c r="O41" s="404"/>
      <c r="P41" s="404"/>
      <c r="Q41" s="404"/>
      <c r="R41" s="404"/>
      <c r="S41" s="404"/>
      <c r="T41" s="404"/>
      <c r="U41" s="404"/>
      <c r="V41" s="405"/>
    </row>
    <row r="42" spans="2:27" s="58" customFormat="1" ht="36" customHeight="1" thickBot="1">
      <c r="B42" s="403" t="s">
        <v>998</v>
      </c>
      <c r="C42" s="404"/>
      <c r="D42" s="404"/>
      <c r="E42" s="404"/>
      <c r="F42" s="404"/>
      <c r="G42" s="404"/>
      <c r="H42" s="404"/>
      <c r="I42" s="404"/>
      <c r="J42" s="404"/>
      <c r="K42" s="404"/>
      <c r="L42" s="404"/>
      <c r="M42" s="404"/>
      <c r="N42" s="404"/>
      <c r="O42" s="404"/>
      <c r="P42" s="404"/>
      <c r="Q42" s="404"/>
      <c r="R42" s="404"/>
      <c r="S42" s="404"/>
      <c r="T42" s="404"/>
      <c r="U42" s="404"/>
      <c r="V42" s="405"/>
    </row>
    <row r="43" spans="2:27" s="58" customFormat="1" ht="58.95" customHeight="1" thickBot="1">
      <c r="B43" s="1122" t="s">
        <v>144</v>
      </c>
      <c r="C43" s="983" t="s">
        <v>142</v>
      </c>
      <c r="D43" s="984"/>
      <c r="E43" s="985"/>
      <c r="F43" s="170" t="s">
        <v>425</v>
      </c>
      <c r="G43" s="170" t="s">
        <v>266</v>
      </c>
      <c r="H43" s="170" t="s">
        <v>115</v>
      </c>
      <c r="I43" s="241" t="s">
        <v>103</v>
      </c>
      <c r="J43" s="241" t="s">
        <v>104</v>
      </c>
      <c r="K43" s="241" t="s">
        <v>105</v>
      </c>
      <c r="L43" s="241" t="s">
        <v>106</v>
      </c>
      <c r="M43" s="241" t="s">
        <v>107</v>
      </c>
      <c r="N43" s="241" t="s">
        <v>108</v>
      </c>
      <c r="O43" s="241" t="s">
        <v>109</v>
      </c>
      <c r="P43" s="241" t="s">
        <v>110</v>
      </c>
      <c r="Q43" s="241" t="s">
        <v>111</v>
      </c>
      <c r="R43" s="241" t="s">
        <v>112</v>
      </c>
      <c r="S43" s="241" t="s">
        <v>113</v>
      </c>
      <c r="T43" s="241" t="s">
        <v>114</v>
      </c>
      <c r="U43" s="241" t="s">
        <v>42</v>
      </c>
      <c r="V43" s="171" t="s">
        <v>265</v>
      </c>
    </row>
    <row r="44" spans="2:27" s="58" customFormat="1" ht="62.4" customHeight="1">
      <c r="B44" s="1123"/>
      <c r="C44" s="758" t="s">
        <v>534</v>
      </c>
      <c r="D44" s="759"/>
      <c r="E44" s="759"/>
      <c r="F44" s="774">
        <v>120</v>
      </c>
      <c r="G44" s="775" t="s">
        <v>128</v>
      </c>
      <c r="H44" s="771">
        <v>7862</v>
      </c>
      <c r="I44" s="341">
        <v>1</v>
      </c>
      <c r="J44" s="341">
        <v>1</v>
      </c>
      <c r="K44" s="341">
        <v>1</v>
      </c>
      <c r="L44" s="341">
        <v>1</v>
      </c>
      <c r="M44" s="341">
        <v>1</v>
      </c>
      <c r="N44" s="341">
        <v>1</v>
      </c>
      <c r="O44" s="341">
        <v>1</v>
      </c>
      <c r="P44" s="341">
        <v>1</v>
      </c>
      <c r="Q44" s="341">
        <v>1</v>
      </c>
      <c r="R44" s="341">
        <v>1</v>
      </c>
      <c r="S44" s="341">
        <v>1</v>
      </c>
      <c r="T44" s="341">
        <v>1</v>
      </c>
      <c r="U44" s="189">
        <f>SUM(I44:T44)</f>
        <v>12</v>
      </c>
      <c r="V44" s="1125" t="s">
        <v>966</v>
      </c>
    </row>
    <row r="45" spans="2:27" s="58" customFormat="1" ht="62.4" customHeight="1" thickBot="1">
      <c r="B45" s="1124"/>
      <c r="C45" s="725"/>
      <c r="D45" s="428"/>
      <c r="E45" s="428"/>
      <c r="F45" s="399"/>
      <c r="G45" s="728"/>
      <c r="H45" s="428"/>
      <c r="I45" s="260">
        <v>61671.48</v>
      </c>
      <c r="J45" s="260">
        <v>61671.48</v>
      </c>
      <c r="K45" s="260">
        <v>61671.48</v>
      </c>
      <c r="L45" s="260">
        <v>61671.48</v>
      </c>
      <c r="M45" s="260">
        <v>61671.48</v>
      </c>
      <c r="N45" s="260">
        <v>61671.48</v>
      </c>
      <c r="O45" s="260">
        <v>61671.48</v>
      </c>
      <c r="P45" s="260">
        <v>61671.48</v>
      </c>
      <c r="Q45" s="260">
        <v>61671.48</v>
      </c>
      <c r="R45" s="260">
        <v>61671.48</v>
      </c>
      <c r="S45" s="260">
        <v>61671.48</v>
      </c>
      <c r="T45" s="260">
        <v>61671.55</v>
      </c>
      <c r="U45" s="167">
        <f t="shared" ref="U45" si="1">SUM(I45:T45)</f>
        <v>740057.83</v>
      </c>
      <c r="V45" s="1126"/>
      <c r="W45" s="252">
        <v>512047.65</v>
      </c>
      <c r="X45" s="117">
        <f>W45/U44</f>
        <v>42670.637500000004</v>
      </c>
      <c r="Y45" s="253">
        <f>U45-W45</f>
        <v>228010.17999999993</v>
      </c>
      <c r="AA45" s="66"/>
    </row>
    <row r="46" spans="2:27" s="58" customFormat="1" ht="40.200000000000003" customHeight="1">
      <c r="B46" s="56"/>
      <c r="C46" s="56"/>
      <c r="D46" s="56"/>
      <c r="E46" s="56"/>
      <c r="F46" s="56"/>
      <c r="G46" s="56"/>
      <c r="H46" s="56"/>
      <c r="I46" s="56"/>
      <c r="J46" s="56"/>
      <c r="K46" s="56"/>
      <c r="L46" s="56"/>
      <c r="M46" s="56"/>
      <c r="N46" s="56"/>
      <c r="O46" s="56"/>
      <c r="P46" s="56"/>
      <c r="Q46" s="56"/>
      <c r="R46" s="1121" t="s">
        <v>116</v>
      </c>
      <c r="S46" s="1121"/>
      <c r="T46" s="1121"/>
      <c r="U46" s="215">
        <f>U45</f>
        <v>740057.83</v>
      </c>
      <c r="V46" s="56"/>
      <c r="W46" s="225"/>
      <c r="X46" s="225"/>
      <c r="Y46" s="226"/>
    </row>
    <row r="47" spans="2:27" s="62" customFormat="1" ht="10.5" customHeight="1">
      <c r="I47" s="50"/>
      <c r="J47" s="50"/>
      <c r="K47" s="50"/>
      <c r="L47" s="50"/>
      <c r="M47" s="50"/>
      <c r="N47" s="50"/>
      <c r="O47" s="50"/>
      <c r="P47" s="50"/>
      <c r="Q47" s="50"/>
      <c r="R47" s="50"/>
      <c r="S47" s="50"/>
    </row>
    <row r="48" spans="2:27" s="62" customFormat="1" ht="11.4"/>
    <row r="50" ht="11.25" customHeight="1"/>
    <row r="52" ht="9.75" customHeight="1"/>
    <row r="54" ht="16.5" customHeight="1"/>
  </sheetData>
  <mergeCells count="98">
    <mergeCell ref="B41:V41"/>
    <mergeCell ref="B42:V42"/>
    <mergeCell ref="B43:B45"/>
    <mergeCell ref="C43:E43"/>
    <mergeCell ref="C44:E45"/>
    <mergeCell ref="F44:F45"/>
    <mergeCell ref="G44:G45"/>
    <mergeCell ref="H44:H45"/>
    <mergeCell ref="V44:V45"/>
    <mergeCell ref="B6:D6"/>
    <mergeCell ref="B7:D7"/>
    <mergeCell ref="E6:U6"/>
    <mergeCell ref="E7:G7"/>
    <mergeCell ref="H7:K7"/>
    <mergeCell ref="L7:O7"/>
    <mergeCell ref="P7:U7"/>
    <mergeCell ref="B8:U8"/>
    <mergeCell ref="B9:C9"/>
    <mergeCell ref="D9:E9"/>
    <mergeCell ref="F9:G9"/>
    <mergeCell ref="H9:M9"/>
    <mergeCell ref="N9:P9"/>
    <mergeCell ref="Q9:U9"/>
    <mergeCell ref="C1:T1"/>
    <mergeCell ref="C2:T2"/>
    <mergeCell ref="D3:S3"/>
    <mergeCell ref="B5:D5"/>
    <mergeCell ref="E5:Q5"/>
    <mergeCell ref="R5:U5"/>
    <mergeCell ref="B10:U10"/>
    <mergeCell ref="B11:U11"/>
    <mergeCell ref="B12:U12"/>
    <mergeCell ref="B13:U13"/>
    <mergeCell ref="B14:D14"/>
    <mergeCell ref="E14:U14"/>
    <mergeCell ref="B15:U15"/>
    <mergeCell ref="C16:D16"/>
    <mergeCell ref="E16:F16"/>
    <mergeCell ref="G16:H16"/>
    <mergeCell ref="I16:K16"/>
    <mergeCell ref="L16:N16"/>
    <mergeCell ref="O16:Q16"/>
    <mergeCell ref="R16:T16"/>
    <mergeCell ref="R17:T17"/>
    <mergeCell ref="C18:D18"/>
    <mergeCell ref="E18:F18"/>
    <mergeCell ref="G18:H18"/>
    <mergeCell ref="I18:K18"/>
    <mergeCell ref="L18:N18"/>
    <mergeCell ref="O18:Q18"/>
    <mergeCell ref="R18:T18"/>
    <mergeCell ref="C17:D17"/>
    <mergeCell ref="E17:F17"/>
    <mergeCell ref="G17:H17"/>
    <mergeCell ref="I17:K17"/>
    <mergeCell ref="L17:N17"/>
    <mergeCell ref="O17:Q17"/>
    <mergeCell ref="U22:U23"/>
    <mergeCell ref="O20:Q20"/>
    <mergeCell ref="R20:T20"/>
    <mergeCell ref="C19:D19"/>
    <mergeCell ref="E19:F19"/>
    <mergeCell ref="G19:H19"/>
    <mergeCell ref="I19:K19"/>
    <mergeCell ref="L19:N19"/>
    <mergeCell ref="O19:Q19"/>
    <mergeCell ref="C20:D20"/>
    <mergeCell ref="E20:F20"/>
    <mergeCell ref="G20:H20"/>
    <mergeCell ref="I20:K20"/>
    <mergeCell ref="L20:N20"/>
    <mergeCell ref="R19:T19"/>
    <mergeCell ref="H36:H37"/>
    <mergeCell ref="V36:V37"/>
    <mergeCell ref="U31:U32"/>
    <mergeCell ref="U25:U26"/>
    <mergeCell ref="U28:U29"/>
    <mergeCell ref="B35:B37"/>
    <mergeCell ref="C35:E35"/>
    <mergeCell ref="C36:E37"/>
    <mergeCell ref="F36:F37"/>
    <mergeCell ref="G36:G37"/>
    <mergeCell ref="R46:T46"/>
    <mergeCell ref="C21:F21"/>
    <mergeCell ref="C24:F24"/>
    <mergeCell ref="C27:F27"/>
    <mergeCell ref="C30:F30"/>
    <mergeCell ref="C22:F22"/>
    <mergeCell ref="C23:F23"/>
    <mergeCell ref="C25:F25"/>
    <mergeCell ref="C26:F26"/>
    <mergeCell ref="C28:F28"/>
    <mergeCell ref="C29:F29"/>
    <mergeCell ref="C31:F31"/>
    <mergeCell ref="C32:F32"/>
    <mergeCell ref="R38:T38"/>
    <mergeCell ref="B33:V33"/>
    <mergeCell ref="B34:V34"/>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0" min="1" max="21" man="1"/>
    <brk id="40" min="1" max="21" man="1"/>
  </rowBreaks>
  <drawing r:id="rId2"/>
  <legacyDrawingHF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A73"/>
  <sheetViews>
    <sheetView tabSelected="1" workbookViewId="0">
      <selection activeCell="H9" sqref="H9:M9"/>
    </sheetView>
  </sheetViews>
  <sheetFormatPr baseColWidth="10" defaultRowHeight="14.4"/>
  <cols>
    <col min="1" max="1" width="2.44140625" customWidth="1"/>
    <col min="4" max="4" width="9" customWidth="1"/>
    <col min="5" max="5" width="9.21875" customWidth="1"/>
    <col min="6" max="6" width="10.33203125" customWidth="1"/>
    <col min="9" max="20" width="10.77734375" customWidth="1"/>
    <col min="21" max="21" width="13.6640625" customWidth="1"/>
    <col min="22" max="22" width="11.5546875" customWidth="1"/>
  </cols>
  <sheetData>
    <row r="1" spans="2:25" ht="35.4">
      <c r="B1" s="293"/>
      <c r="C1" s="1131" t="s">
        <v>1002</v>
      </c>
      <c r="D1" s="1131"/>
      <c r="E1" s="1131"/>
      <c r="F1" s="1131"/>
      <c r="G1" s="1131"/>
      <c r="H1" s="1131"/>
      <c r="I1" s="1131"/>
      <c r="J1" s="1131"/>
      <c r="K1" s="1131"/>
      <c r="L1" s="1131"/>
      <c r="M1" s="1131"/>
      <c r="N1" s="1131"/>
      <c r="O1" s="1131"/>
      <c r="P1" s="1131"/>
      <c r="Q1" s="1131"/>
      <c r="R1" s="1131"/>
      <c r="S1" s="1131"/>
      <c r="T1" s="1131"/>
      <c r="U1" s="293"/>
    </row>
    <row r="2" spans="2:25" ht="24.75" customHeight="1">
      <c r="B2" s="293"/>
      <c r="C2" s="1132" t="s">
        <v>1164</v>
      </c>
      <c r="D2" s="1132"/>
      <c r="E2" s="1132"/>
      <c r="F2" s="1132"/>
      <c r="G2" s="1132"/>
      <c r="H2" s="1132"/>
      <c r="I2" s="1132"/>
      <c r="J2" s="1132"/>
      <c r="K2" s="1132"/>
      <c r="L2" s="1132"/>
      <c r="M2" s="1132"/>
      <c r="N2" s="1132"/>
      <c r="O2" s="1132"/>
      <c r="P2" s="1132"/>
      <c r="Q2" s="1132"/>
      <c r="R2" s="1132"/>
      <c r="S2" s="1132"/>
      <c r="T2" s="1132"/>
      <c r="U2" s="293"/>
    </row>
    <row r="3" spans="2:25" ht="15.6">
      <c r="B3" s="294"/>
      <c r="C3" s="294"/>
      <c r="D3" s="1133" t="s">
        <v>133</v>
      </c>
      <c r="E3" s="1133"/>
      <c r="F3" s="1133"/>
      <c r="G3" s="1133"/>
      <c r="H3" s="1133"/>
      <c r="I3" s="1133"/>
      <c r="J3" s="1133"/>
      <c r="K3" s="1133"/>
      <c r="L3" s="1133"/>
      <c r="M3" s="1133"/>
      <c r="N3" s="1133"/>
      <c r="O3" s="1133"/>
      <c r="P3" s="1133"/>
      <c r="Q3" s="1133"/>
      <c r="R3" s="1133"/>
      <c r="S3" s="1133"/>
      <c r="T3" s="294"/>
      <c r="U3" s="294"/>
      <c r="V3" s="295"/>
    </row>
    <row r="4" spans="2:25">
      <c r="B4" s="294"/>
      <c r="C4" s="294"/>
      <c r="D4" s="296"/>
      <c r="E4" s="296"/>
      <c r="F4" s="296"/>
      <c r="G4" s="296"/>
      <c r="H4" s="296"/>
      <c r="I4" s="297"/>
      <c r="J4" s="297"/>
      <c r="K4" s="297"/>
      <c r="L4" s="296"/>
      <c r="M4" s="296"/>
      <c r="N4" s="296"/>
      <c r="O4" s="296"/>
      <c r="P4" s="296"/>
      <c r="Q4" s="296"/>
      <c r="R4" s="296"/>
      <c r="S4" s="296"/>
      <c r="T4" s="294"/>
      <c r="U4" s="294"/>
      <c r="V4" s="294"/>
      <c r="W4" s="50"/>
      <c r="X4" s="50"/>
      <c r="Y4" s="50"/>
    </row>
    <row r="5" spans="2:25" ht="17.399999999999999">
      <c r="B5" s="1134" t="s">
        <v>134</v>
      </c>
      <c r="C5" s="1134"/>
      <c r="D5" s="1134"/>
      <c r="E5" s="1135" t="s">
        <v>948</v>
      </c>
      <c r="F5" s="1135"/>
      <c r="G5" s="1135"/>
      <c r="H5" s="1135"/>
      <c r="I5" s="1135"/>
      <c r="J5" s="1135"/>
      <c r="K5" s="1135"/>
      <c r="L5" s="1135"/>
      <c r="M5" s="1135"/>
      <c r="N5" s="1135"/>
      <c r="O5" s="1135"/>
      <c r="P5" s="298"/>
      <c r="Q5" s="1136" t="s">
        <v>1001</v>
      </c>
      <c r="R5" s="1136"/>
      <c r="S5" s="1136"/>
      <c r="T5" s="1136"/>
      <c r="U5" s="1136"/>
      <c r="V5" s="299"/>
      <c r="W5" s="85"/>
      <c r="X5" s="85"/>
      <c r="Y5" s="85"/>
    </row>
    <row r="6" spans="2:25" ht="17.399999999999999">
      <c r="B6" s="1139" t="s">
        <v>135</v>
      </c>
      <c r="C6" s="1139"/>
      <c r="D6" s="1139"/>
      <c r="E6" s="1140" t="s">
        <v>947</v>
      </c>
      <c r="F6" s="1140"/>
      <c r="G6" s="1140"/>
      <c r="H6" s="1140"/>
      <c r="I6" s="1140"/>
      <c r="J6" s="1140"/>
      <c r="K6" s="1141" t="s">
        <v>313</v>
      </c>
      <c r="L6" s="1141"/>
      <c r="M6" s="1141"/>
      <c r="N6" s="1141"/>
      <c r="O6" s="1141"/>
      <c r="P6" s="1141"/>
      <c r="Q6" s="1141"/>
      <c r="R6" s="1141"/>
      <c r="S6" s="1141"/>
      <c r="T6" s="1141"/>
      <c r="U6" s="1141"/>
      <c r="V6" s="299"/>
      <c r="W6" s="85"/>
      <c r="X6" s="85"/>
      <c r="Y6" s="85"/>
    </row>
    <row r="7" spans="2:25" ht="17.399999999999999">
      <c r="B7" s="1142" t="s">
        <v>962</v>
      </c>
      <c r="C7" s="1142"/>
      <c r="D7" s="1142"/>
      <c r="E7" s="1143">
        <v>104252.93</v>
      </c>
      <c r="F7" s="1143"/>
      <c r="G7" s="1143"/>
      <c r="H7" s="1144" t="s">
        <v>991</v>
      </c>
      <c r="I7" s="1144"/>
      <c r="J7" s="1144"/>
      <c r="K7" s="1144"/>
      <c r="L7" s="1143">
        <v>190252.93</v>
      </c>
      <c r="M7" s="1143"/>
      <c r="N7" s="1143"/>
      <c r="O7" s="1143"/>
      <c r="P7" s="1143"/>
      <c r="Q7" s="1143"/>
      <c r="R7" s="1143"/>
      <c r="S7" s="1143"/>
      <c r="T7" s="1143"/>
      <c r="U7" s="1143"/>
      <c r="V7" s="294"/>
      <c r="W7" s="85"/>
      <c r="X7" s="300"/>
      <c r="Y7" s="85"/>
    </row>
    <row r="8" spans="2:25" ht="15">
      <c r="B8" s="1137" t="s">
        <v>137</v>
      </c>
      <c r="C8" s="1137"/>
      <c r="D8" s="1137"/>
      <c r="E8" s="1137"/>
      <c r="F8" s="1137"/>
      <c r="G8" s="1137"/>
      <c r="H8" s="1137"/>
      <c r="I8" s="1137"/>
      <c r="J8" s="1137"/>
      <c r="K8" s="1137"/>
      <c r="L8" s="1137"/>
      <c r="M8" s="1137"/>
      <c r="N8" s="1137"/>
      <c r="O8" s="1137"/>
      <c r="P8" s="1137"/>
      <c r="Q8" s="1137"/>
      <c r="R8" s="1137"/>
      <c r="S8" s="1137"/>
      <c r="T8" s="1137"/>
      <c r="U8" s="1137"/>
      <c r="V8" s="299"/>
      <c r="W8" s="61"/>
      <c r="X8" s="61"/>
      <c r="Y8" s="61"/>
    </row>
    <row r="9" spans="2:25" ht="36" customHeight="1">
      <c r="B9" s="1138" t="s">
        <v>138</v>
      </c>
      <c r="C9" s="1138"/>
      <c r="D9" s="1136" t="s">
        <v>131</v>
      </c>
      <c r="E9" s="1136"/>
      <c r="F9" s="1138" t="s">
        <v>139</v>
      </c>
      <c r="G9" s="1138"/>
      <c r="H9" s="1136" t="s">
        <v>197</v>
      </c>
      <c r="I9" s="1136"/>
      <c r="J9" s="1136"/>
      <c r="K9" s="1136"/>
      <c r="L9" s="1136"/>
      <c r="M9" s="1136"/>
      <c r="N9" s="1138" t="s">
        <v>140</v>
      </c>
      <c r="O9" s="1138"/>
      <c r="P9" s="1138"/>
      <c r="Q9" s="1136" t="s">
        <v>693</v>
      </c>
      <c r="R9" s="1136"/>
      <c r="S9" s="1136"/>
      <c r="T9" s="1136"/>
      <c r="U9" s="1136"/>
      <c r="V9" s="294"/>
      <c r="W9" s="58"/>
      <c r="X9" s="58"/>
      <c r="Y9" s="58"/>
    </row>
    <row r="10" spans="2:25" ht="15.6">
      <c r="B10" s="1148" t="s">
        <v>141</v>
      </c>
      <c r="C10" s="1148"/>
      <c r="D10" s="1148"/>
      <c r="E10" s="1148"/>
      <c r="F10" s="1148"/>
      <c r="G10" s="1148"/>
      <c r="H10" s="1148"/>
      <c r="I10" s="1148"/>
      <c r="J10" s="1148"/>
      <c r="K10" s="1148"/>
      <c r="L10" s="1148"/>
      <c r="M10" s="1148"/>
      <c r="N10" s="1148"/>
      <c r="O10" s="1148"/>
      <c r="P10" s="1148"/>
      <c r="Q10" s="1148"/>
      <c r="R10" s="1148"/>
      <c r="S10" s="1148"/>
      <c r="T10" s="1148"/>
      <c r="U10" s="1148"/>
      <c r="V10" s="294"/>
      <c r="W10" s="58"/>
      <c r="X10" s="58"/>
      <c r="Y10" s="58"/>
    </row>
    <row r="11" spans="2:25" ht="49.5" customHeight="1">
      <c r="B11" s="1149" t="s">
        <v>924</v>
      </c>
      <c r="C11" s="1149"/>
      <c r="D11" s="1149"/>
      <c r="E11" s="1149"/>
      <c r="F11" s="1149"/>
      <c r="G11" s="1149"/>
      <c r="H11" s="1149"/>
      <c r="I11" s="1149"/>
      <c r="J11" s="1149"/>
      <c r="K11" s="1149"/>
      <c r="L11" s="1149"/>
      <c r="M11" s="1149"/>
      <c r="N11" s="1149"/>
      <c r="O11" s="1149"/>
      <c r="P11" s="1149"/>
      <c r="Q11" s="1149"/>
      <c r="R11" s="1149"/>
      <c r="S11" s="1149"/>
      <c r="T11" s="1149"/>
      <c r="U11" s="1149"/>
      <c r="V11" s="294"/>
      <c r="W11" s="58"/>
      <c r="X11" s="58"/>
      <c r="Y11" s="58"/>
    </row>
    <row r="12" spans="2:25" ht="15.6">
      <c r="B12" s="1148" t="s">
        <v>437</v>
      </c>
      <c r="C12" s="1148"/>
      <c r="D12" s="1148"/>
      <c r="E12" s="1148"/>
      <c r="F12" s="1148"/>
      <c r="G12" s="1148"/>
      <c r="H12" s="1148"/>
      <c r="I12" s="1148"/>
      <c r="J12" s="1148"/>
      <c r="K12" s="1148"/>
      <c r="L12" s="1148"/>
      <c r="M12" s="1148"/>
      <c r="N12" s="1148"/>
      <c r="O12" s="1148"/>
      <c r="P12" s="1148"/>
      <c r="Q12" s="1148"/>
      <c r="R12" s="1148"/>
      <c r="S12" s="1148"/>
      <c r="T12" s="1148"/>
      <c r="U12" s="1148"/>
      <c r="V12" s="294"/>
      <c r="W12" s="58"/>
      <c r="X12" s="58"/>
      <c r="Y12" s="58"/>
    </row>
    <row r="13" spans="2:25" ht="43.5" customHeight="1">
      <c r="B13" s="1149" t="s">
        <v>1043</v>
      </c>
      <c r="C13" s="1149"/>
      <c r="D13" s="1149"/>
      <c r="E13" s="1149"/>
      <c r="F13" s="1149"/>
      <c r="G13" s="1149"/>
      <c r="H13" s="1149"/>
      <c r="I13" s="1149"/>
      <c r="J13" s="1149"/>
      <c r="K13" s="1149"/>
      <c r="L13" s="1149"/>
      <c r="M13" s="1149"/>
      <c r="N13" s="1149"/>
      <c r="O13" s="1149"/>
      <c r="P13" s="1149"/>
      <c r="Q13" s="1149"/>
      <c r="R13" s="1149"/>
      <c r="S13" s="1149"/>
      <c r="T13" s="1149"/>
      <c r="U13" s="1149"/>
      <c r="V13" s="294"/>
      <c r="W13" s="58"/>
      <c r="X13" s="58"/>
      <c r="Y13" s="58"/>
    </row>
    <row r="14" spans="2:25" ht="36" customHeight="1">
      <c r="B14" s="1142" t="s">
        <v>833</v>
      </c>
      <c r="C14" s="1142"/>
      <c r="D14" s="1142"/>
      <c r="E14" s="1135" t="s">
        <v>949</v>
      </c>
      <c r="F14" s="1135"/>
      <c r="G14" s="1135"/>
      <c r="H14" s="1135"/>
      <c r="I14" s="1135"/>
      <c r="J14" s="1135"/>
      <c r="K14" s="1135"/>
      <c r="L14" s="1135"/>
      <c r="M14" s="1135"/>
      <c r="N14" s="1135"/>
      <c r="O14" s="1135"/>
      <c r="P14" s="1135"/>
      <c r="Q14" s="1135"/>
      <c r="R14" s="1135"/>
      <c r="S14" s="1135"/>
      <c r="T14" s="1135"/>
      <c r="U14" s="1135"/>
      <c r="V14" s="294"/>
      <c r="W14" s="58"/>
      <c r="X14" s="58"/>
      <c r="Y14" s="58"/>
    </row>
    <row r="15" spans="2:25" ht="15.6">
      <c r="B15" s="1145" t="s">
        <v>100</v>
      </c>
      <c r="C15" s="1145"/>
      <c r="D15" s="1145"/>
      <c r="E15" s="1145"/>
      <c r="F15" s="1145"/>
      <c r="G15" s="1145"/>
      <c r="H15" s="1145"/>
      <c r="I15" s="1145"/>
      <c r="J15" s="1145"/>
      <c r="K15" s="1145"/>
      <c r="L15" s="1145"/>
      <c r="M15" s="1145"/>
      <c r="N15" s="1145"/>
      <c r="O15" s="1145"/>
      <c r="P15" s="1145"/>
      <c r="Q15" s="1145"/>
      <c r="R15" s="1145"/>
      <c r="S15" s="1145"/>
      <c r="T15" s="1145"/>
      <c r="U15" s="1145"/>
      <c r="V15" s="294"/>
      <c r="W15" s="58"/>
      <c r="X15" s="58"/>
      <c r="Y15" s="58"/>
    </row>
    <row r="16" spans="2:25" ht="30" customHeight="1">
      <c r="B16" s="346" t="s">
        <v>88</v>
      </c>
      <c r="C16" s="1146" t="s">
        <v>91</v>
      </c>
      <c r="D16" s="1146"/>
      <c r="E16" s="1146" t="s">
        <v>92</v>
      </c>
      <c r="F16" s="1146"/>
      <c r="G16" s="1146" t="s">
        <v>151</v>
      </c>
      <c r="H16" s="1146"/>
      <c r="I16" s="1147" t="s">
        <v>427</v>
      </c>
      <c r="J16" s="1147"/>
      <c r="K16" s="1147"/>
      <c r="L16" s="1146" t="s">
        <v>101</v>
      </c>
      <c r="M16" s="1146"/>
      <c r="N16" s="1146"/>
      <c r="O16" s="1146" t="s">
        <v>93</v>
      </c>
      <c r="P16" s="1146"/>
      <c r="Q16" s="1146"/>
      <c r="R16" s="1146" t="s">
        <v>428</v>
      </c>
      <c r="S16" s="1146"/>
      <c r="T16" s="1146"/>
      <c r="U16" s="346" t="s">
        <v>99</v>
      </c>
      <c r="V16" s="294"/>
      <c r="W16" s="58"/>
      <c r="X16" s="58"/>
      <c r="Y16" s="58"/>
    </row>
    <row r="17" spans="2:22" s="301" customFormat="1" ht="102" customHeight="1">
      <c r="B17" s="350" t="s">
        <v>89</v>
      </c>
      <c r="C17" s="1154" t="s">
        <v>950</v>
      </c>
      <c r="D17" s="1154"/>
      <c r="E17" s="1150" t="s">
        <v>952</v>
      </c>
      <c r="F17" s="1150"/>
      <c r="G17" s="1153" t="s">
        <v>1044</v>
      </c>
      <c r="H17" s="1153"/>
      <c r="I17" s="1150" t="s">
        <v>1045</v>
      </c>
      <c r="J17" s="1150"/>
      <c r="K17" s="1150"/>
      <c r="L17" s="1153" t="s">
        <v>23</v>
      </c>
      <c r="M17" s="1153"/>
      <c r="N17" s="1153"/>
      <c r="O17" s="1153" t="s">
        <v>49</v>
      </c>
      <c r="P17" s="1153"/>
      <c r="Q17" s="1153"/>
      <c r="R17" s="1150" t="s">
        <v>954</v>
      </c>
      <c r="S17" s="1150"/>
      <c r="T17" s="1150"/>
      <c r="U17" s="351">
        <v>1</v>
      </c>
      <c r="V17" s="302"/>
    </row>
    <row r="18" spans="2:22" s="301" customFormat="1" ht="141" customHeight="1">
      <c r="B18" s="350" t="s">
        <v>433</v>
      </c>
      <c r="C18" s="1151" t="s">
        <v>1046</v>
      </c>
      <c r="D18" s="1151"/>
      <c r="E18" s="1152" t="s">
        <v>1047</v>
      </c>
      <c r="F18" s="1152"/>
      <c r="G18" s="1152" t="s">
        <v>1044</v>
      </c>
      <c r="H18" s="1152"/>
      <c r="I18" s="1152" t="s">
        <v>1048</v>
      </c>
      <c r="J18" s="1152"/>
      <c r="K18" s="1152"/>
      <c r="L18" s="1153" t="s">
        <v>23</v>
      </c>
      <c r="M18" s="1153"/>
      <c r="N18" s="1153"/>
      <c r="O18" s="1152" t="s">
        <v>49</v>
      </c>
      <c r="P18" s="1152"/>
      <c r="Q18" s="1152"/>
      <c r="R18" s="1152" t="s">
        <v>1049</v>
      </c>
      <c r="S18" s="1152"/>
      <c r="T18" s="1152"/>
      <c r="U18" s="351">
        <v>1</v>
      </c>
      <c r="V18" s="302"/>
    </row>
    <row r="19" spans="2:22" s="301" customFormat="1" ht="70.5" customHeight="1">
      <c r="B19" s="350" t="s">
        <v>278</v>
      </c>
      <c r="C19" s="1157" t="s">
        <v>1050</v>
      </c>
      <c r="D19" s="1157"/>
      <c r="E19" s="1152" t="s">
        <v>951</v>
      </c>
      <c r="F19" s="1152"/>
      <c r="G19" s="1152" t="s">
        <v>1044</v>
      </c>
      <c r="H19" s="1152"/>
      <c r="I19" s="1152" t="s">
        <v>953</v>
      </c>
      <c r="J19" s="1152"/>
      <c r="K19" s="1152"/>
      <c r="L19" s="1152" t="s">
        <v>1051</v>
      </c>
      <c r="M19" s="1152"/>
      <c r="N19" s="1152"/>
      <c r="O19" s="1152" t="s">
        <v>49</v>
      </c>
      <c r="P19" s="1152"/>
      <c r="Q19" s="1152"/>
      <c r="R19" s="1152" t="s">
        <v>955</v>
      </c>
      <c r="S19" s="1152"/>
      <c r="T19" s="1152"/>
      <c r="U19" s="351">
        <v>1</v>
      </c>
      <c r="V19" s="302"/>
    </row>
    <row r="20" spans="2:22" s="301" customFormat="1" ht="84.75" customHeight="1">
      <c r="B20" s="350" t="s">
        <v>1052</v>
      </c>
      <c r="C20" s="1155" t="s">
        <v>1053</v>
      </c>
      <c r="D20" s="1155"/>
      <c r="E20" s="1156" t="s">
        <v>1054</v>
      </c>
      <c r="F20" s="1156"/>
      <c r="G20" s="1153" t="s">
        <v>1055</v>
      </c>
      <c r="H20" s="1153"/>
      <c r="I20" s="1156" t="s">
        <v>1056</v>
      </c>
      <c r="J20" s="1156"/>
      <c r="K20" s="1156"/>
      <c r="L20" s="1153" t="s">
        <v>66</v>
      </c>
      <c r="M20" s="1153"/>
      <c r="N20" s="1153"/>
      <c r="O20" s="1153" t="s">
        <v>49</v>
      </c>
      <c r="P20" s="1153"/>
      <c r="Q20" s="1153"/>
      <c r="R20" s="1156" t="s">
        <v>1057</v>
      </c>
      <c r="S20" s="1156"/>
      <c r="T20" s="1156"/>
      <c r="U20" s="351">
        <v>1</v>
      </c>
      <c r="V20" s="302"/>
    </row>
    <row r="21" spans="2:22" s="301" customFormat="1" ht="39.75" customHeight="1">
      <c r="B21" s="350" t="s">
        <v>1058</v>
      </c>
      <c r="C21" s="1155" t="s">
        <v>1059</v>
      </c>
      <c r="D21" s="1155"/>
      <c r="E21" s="1156" t="s">
        <v>1060</v>
      </c>
      <c r="F21" s="1156"/>
      <c r="G21" s="1153" t="s">
        <v>1055</v>
      </c>
      <c r="H21" s="1153"/>
      <c r="I21" s="1156" t="s">
        <v>1061</v>
      </c>
      <c r="J21" s="1156"/>
      <c r="K21" s="1156"/>
      <c r="L21" s="1153" t="s">
        <v>66</v>
      </c>
      <c r="M21" s="1153"/>
      <c r="N21" s="1153"/>
      <c r="O21" s="1153" t="s">
        <v>49</v>
      </c>
      <c r="P21" s="1153"/>
      <c r="Q21" s="1153"/>
      <c r="R21" s="1156" t="s">
        <v>1062</v>
      </c>
      <c r="S21" s="1156"/>
      <c r="T21" s="1156"/>
      <c r="U21" s="351">
        <v>1</v>
      </c>
      <c r="V21" s="302"/>
    </row>
    <row r="22" spans="2:22" s="301" customFormat="1" ht="48" customHeight="1">
      <c r="B22" s="350" t="s">
        <v>1063</v>
      </c>
      <c r="C22" s="1158" t="s">
        <v>1064</v>
      </c>
      <c r="D22" s="1158"/>
      <c r="E22" s="1153" t="s">
        <v>1065</v>
      </c>
      <c r="F22" s="1153"/>
      <c r="G22" s="1153" t="s">
        <v>1055</v>
      </c>
      <c r="H22" s="1153"/>
      <c r="I22" s="1156" t="s">
        <v>1066</v>
      </c>
      <c r="J22" s="1156"/>
      <c r="K22" s="1156"/>
      <c r="L22" s="1153" t="s">
        <v>66</v>
      </c>
      <c r="M22" s="1153"/>
      <c r="N22" s="1153"/>
      <c r="O22" s="1153" t="s">
        <v>49</v>
      </c>
      <c r="P22" s="1153"/>
      <c r="Q22" s="1153"/>
      <c r="R22" s="1156" t="s">
        <v>1067</v>
      </c>
      <c r="S22" s="1156"/>
      <c r="T22" s="1156"/>
      <c r="U22" s="351">
        <v>1</v>
      </c>
      <c r="V22" s="302"/>
    </row>
    <row r="23" spans="2:22" s="301" customFormat="1" ht="71.25" customHeight="1">
      <c r="B23" s="350" t="s">
        <v>1068</v>
      </c>
      <c r="C23" s="1154" t="s">
        <v>1069</v>
      </c>
      <c r="D23" s="1154"/>
      <c r="E23" s="1150" t="s">
        <v>1070</v>
      </c>
      <c r="F23" s="1150"/>
      <c r="G23" s="1153" t="s">
        <v>1055</v>
      </c>
      <c r="H23" s="1153"/>
      <c r="I23" s="1150" t="s">
        <v>1071</v>
      </c>
      <c r="J23" s="1150"/>
      <c r="K23" s="1150"/>
      <c r="L23" s="1153" t="s">
        <v>66</v>
      </c>
      <c r="M23" s="1153"/>
      <c r="N23" s="1153"/>
      <c r="O23" s="1153" t="s">
        <v>49</v>
      </c>
      <c r="P23" s="1153"/>
      <c r="Q23" s="1153"/>
      <c r="R23" s="1150" t="s">
        <v>1072</v>
      </c>
      <c r="S23" s="1150"/>
      <c r="T23" s="1150"/>
      <c r="U23" s="351">
        <v>1</v>
      </c>
      <c r="V23" s="302"/>
    </row>
    <row r="24" spans="2:22" s="301" customFormat="1" ht="88.5" customHeight="1">
      <c r="B24" s="350" t="s">
        <v>1073</v>
      </c>
      <c r="C24" s="1154" t="s">
        <v>1074</v>
      </c>
      <c r="D24" s="1154"/>
      <c r="E24" s="1150" t="s">
        <v>1075</v>
      </c>
      <c r="F24" s="1150"/>
      <c r="G24" s="1153" t="s">
        <v>1055</v>
      </c>
      <c r="H24" s="1153"/>
      <c r="I24" s="1150" t="s">
        <v>1076</v>
      </c>
      <c r="J24" s="1150"/>
      <c r="K24" s="1150"/>
      <c r="L24" s="1153" t="s">
        <v>66</v>
      </c>
      <c r="M24" s="1153"/>
      <c r="N24" s="1153"/>
      <c r="O24" s="1153" t="s">
        <v>49</v>
      </c>
      <c r="P24" s="1153"/>
      <c r="Q24" s="1153"/>
      <c r="R24" s="1150" t="s">
        <v>1077</v>
      </c>
      <c r="S24" s="1150"/>
      <c r="T24" s="1150"/>
      <c r="U24" s="351">
        <v>1</v>
      </c>
      <c r="V24" s="302"/>
    </row>
    <row r="25" spans="2:22" ht="40.799999999999997" customHeight="1">
      <c r="B25" s="347" t="s">
        <v>427</v>
      </c>
      <c r="C25" s="1159" t="s">
        <v>142</v>
      </c>
      <c r="D25" s="1159"/>
      <c r="E25" s="1159"/>
      <c r="F25" s="1159"/>
      <c r="G25" s="348" t="s">
        <v>28</v>
      </c>
      <c r="H25" s="348" t="s">
        <v>30</v>
      </c>
      <c r="I25" s="349" t="s">
        <v>31</v>
      </c>
      <c r="J25" s="349" t="s">
        <v>32</v>
      </c>
      <c r="K25" s="349" t="s">
        <v>33</v>
      </c>
      <c r="L25" s="348" t="s">
        <v>34</v>
      </c>
      <c r="M25" s="348" t="s">
        <v>35</v>
      </c>
      <c r="N25" s="348" t="s">
        <v>36</v>
      </c>
      <c r="O25" s="348" t="s">
        <v>37</v>
      </c>
      <c r="P25" s="348" t="s">
        <v>38</v>
      </c>
      <c r="Q25" s="348" t="s">
        <v>39</v>
      </c>
      <c r="R25" s="348" t="s">
        <v>40</v>
      </c>
      <c r="S25" s="348" t="s">
        <v>41</v>
      </c>
      <c r="T25" s="348" t="s">
        <v>42</v>
      </c>
      <c r="U25" s="347" t="s">
        <v>143</v>
      </c>
      <c r="V25" s="305"/>
    </row>
    <row r="26" spans="2:22" ht="27.75" customHeight="1">
      <c r="B26" s="306" t="s">
        <v>44</v>
      </c>
      <c r="C26" s="1160" t="s">
        <v>1078</v>
      </c>
      <c r="D26" s="1160"/>
      <c r="E26" s="1160"/>
      <c r="F26" s="1160"/>
      <c r="G26" s="307" t="s">
        <v>1079</v>
      </c>
      <c r="H26" s="308">
        <v>1</v>
      </c>
      <c r="I26" s="308">
        <v>1</v>
      </c>
      <c r="J26" s="308">
        <v>1</v>
      </c>
      <c r="K26" s="308">
        <v>1</v>
      </c>
      <c r="L26" s="308">
        <v>1</v>
      </c>
      <c r="M26" s="308">
        <v>1</v>
      </c>
      <c r="N26" s="308">
        <v>1</v>
      </c>
      <c r="O26" s="308">
        <v>1</v>
      </c>
      <c r="P26" s="308">
        <v>1</v>
      </c>
      <c r="Q26" s="308">
        <v>1</v>
      </c>
      <c r="R26" s="308">
        <v>1</v>
      </c>
      <c r="S26" s="308">
        <v>1</v>
      </c>
      <c r="T26" s="309">
        <v>12</v>
      </c>
      <c r="U26" s="1161">
        <v>1</v>
      </c>
      <c r="V26" s="305"/>
    </row>
    <row r="27" spans="2:22" ht="27" customHeight="1">
      <c r="B27" s="306" t="s">
        <v>45</v>
      </c>
      <c r="C27" s="1162" t="s">
        <v>78</v>
      </c>
      <c r="D27" s="1162"/>
      <c r="E27" s="1162"/>
      <c r="F27" s="1162"/>
      <c r="G27" s="307" t="s">
        <v>1079</v>
      </c>
      <c r="H27" s="308">
        <v>1</v>
      </c>
      <c r="I27" s="308">
        <v>1</v>
      </c>
      <c r="J27" s="308">
        <v>1</v>
      </c>
      <c r="K27" s="308">
        <v>1</v>
      </c>
      <c r="L27" s="308">
        <v>1</v>
      </c>
      <c r="M27" s="308">
        <v>1</v>
      </c>
      <c r="N27" s="308">
        <v>1</v>
      </c>
      <c r="O27" s="308">
        <v>1</v>
      </c>
      <c r="P27" s="308">
        <v>1</v>
      </c>
      <c r="Q27" s="308">
        <v>1</v>
      </c>
      <c r="R27" s="308">
        <v>1</v>
      </c>
      <c r="S27" s="308">
        <v>1</v>
      </c>
      <c r="T27" s="309">
        <v>12</v>
      </c>
      <c r="U27" s="1161"/>
      <c r="V27" s="305"/>
    </row>
    <row r="28" spans="2:22" ht="42" customHeight="1">
      <c r="B28" s="303" t="s">
        <v>427</v>
      </c>
      <c r="C28" s="1163" t="s">
        <v>142</v>
      </c>
      <c r="D28" s="1163"/>
      <c r="E28" s="1163"/>
      <c r="F28" s="1163"/>
      <c r="G28" s="304" t="s">
        <v>28</v>
      </c>
      <c r="H28" s="304" t="s">
        <v>30</v>
      </c>
      <c r="I28" s="304" t="s">
        <v>31</v>
      </c>
      <c r="J28" s="304" t="s">
        <v>32</v>
      </c>
      <c r="K28" s="304" t="s">
        <v>33</v>
      </c>
      <c r="L28" s="304" t="s">
        <v>34</v>
      </c>
      <c r="M28" s="304" t="s">
        <v>35</v>
      </c>
      <c r="N28" s="304" t="s">
        <v>36</v>
      </c>
      <c r="O28" s="304" t="s">
        <v>37</v>
      </c>
      <c r="P28" s="304" t="s">
        <v>38</v>
      </c>
      <c r="Q28" s="304" t="s">
        <v>39</v>
      </c>
      <c r="R28" s="304" t="s">
        <v>40</v>
      </c>
      <c r="S28" s="304" t="s">
        <v>41</v>
      </c>
      <c r="T28" s="304" t="s">
        <v>42</v>
      </c>
      <c r="U28" s="303" t="s">
        <v>143</v>
      </c>
      <c r="V28" s="305"/>
    </row>
    <row r="29" spans="2:22" ht="34.5" customHeight="1">
      <c r="B29" s="306" t="s">
        <v>44</v>
      </c>
      <c r="C29" s="1160" t="s">
        <v>1080</v>
      </c>
      <c r="D29" s="1160"/>
      <c r="E29" s="1160"/>
      <c r="F29" s="1160"/>
      <c r="G29" s="307" t="s">
        <v>1081</v>
      </c>
      <c r="H29" s="308">
        <v>1</v>
      </c>
      <c r="I29" s="308">
        <v>1</v>
      </c>
      <c r="J29" s="308">
        <v>1</v>
      </c>
      <c r="K29" s="308">
        <v>1</v>
      </c>
      <c r="L29" s="308">
        <v>1</v>
      </c>
      <c r="M29" s="308">
        <v>1</v>
      </c>
      <c r="N29" s="308">
        <v>1</v>
      </c>
      <c r="O29" s="308">
        <v>1</v>
      </c>
      <c r="P29" s="308">
        <v>1</v>
      </c>
      <c r="Q29" s="308">
        <v>1</v>
      </c>
      <c r="R29" s="308">
        <v>1</v>
      </c>
      <c r="S29" s="308">
        <v>1</v>
      </c>
      <c r="T29" s="309">
        <v>12</v>
      </c>
      <c r="U29" s="1161">
        <f>T30/T29</f>
        <v>1</v>
      </c>
      <c r="V29" s="305"/>
    </row>
    <row r="30" spans="2:22" ht="31.5" customHeight="1">
      <c r="B30" s="306" t="s">
        <v>45</v>
      </c>
      <c r="C30" s="1160" t="s">
        <v>1082</v>
      </c>
      <c r="D30" s="1160"/>
      <c r="E30" s="1160"/>
      <c r="F30" s="1160"/>
      <c r="G30" s="307" t="s">
        <v>1081</v>
      </c>
      <c r="H30" s="308">
        <v>1</v>
      </c>
      <c r="I30" s="308">
        <v>1</v>
      </c>
      <c r="J30" s="308">
        <v>1</v>
      </c>
      <c r="K30" s="308">
        <v>1</v>
      </c>
      <c r="L30" s="308">
        <v>1</v>
      </c>
      <c r="M30" s="308">
        <v>1</v>
      </c>
      <c r="N30" s="308">
        <v>1</v>
      </c>
      <c r="O30" s="308">
        <v>1</v>
      </c>
      <c r="P30" s="308">
        <v>1</v>
      </c>
      <c r="Q30" s="308">
        <v>1</v>
      </c>
      <c r="R30" s="308">
        <v>1</v>
      </c>
      <c r="S30" s="308">
        <v>1</v>
      </c>
      <c r="T30" s="309">
        <v>12</v>
      </c>
      <c r="U30" s="1161"/>
      <c r="V30" s="305"/>
    </row>
    <row r="31" spans="2:22" ht="40.200000000000003" customHeight="1">
      <c r="B31" s="303" t="s">
        <v>427</v>
      </c>
      <c r="C31" s="1163" t="s">
        <v>142</v>
      </c>
      <c r="D31" s="1163"/>
      <c r="E31" s="1163"/>
      <c r="F31" s="1163"/>
      <c r="G31" s="304" t="s">
        <v>28</v>
      </c>
      <c r="H31" s="304" t="s">
        <v>30</v>
      </c>
      <c r="I31" s="304" t="s">
        <v>31</v>
      </c>
      <c r="J31" s="304" t="s">
        <v>32</v>
      </c>
      <c r="K31" s="304" t="s">
        <v>33</v>
      </c>
      <c r="L31" s="304" t="s">
        <v>34</v>
      </c>
      <c r="M31" s="304" t="s">
        <v>35</v>
      </c>
      <c r="N31" s="304" t="s">
        <v>36</v>
      </c>
      <c r="O31" s="304" t="s">
        <v>37</v>
      </c>
      <c r="P31" s="304" t="s">
        <v>38</v>
      </c>
      <c r="Q31" s="304" t="s">
        <v>39</v>
      </c>
      <c r="R31" s="304" t="s">
        <v>40</v>
      </c>
      <c r="S31" s="304" t="s">
        <v>41</v>
      </c>
      <c r="T31" s="304" t="s">
        <v>42</v>
      </c>
      <c r="U31" s="303" t="s">
        <v>143</v>
      </c>
      <c r="V31" s="305"/>
    </row>
    <row r="32" spans="2:22" ht="30.75" customHeight="1">
      <c r="B32" s="306" t="s">
        <v>44</v>
      </c>
      <c r="C32" s="1160" t="s">
        <v>956</v>
      </c>
      <c r="D32" s="1160"/>
      <c r="E32" s="1160"/>
      <c r="F32" s="1160"/>
      <c r="G32" s="307" t="s">
        <v>1083</v>
      </c>
      <c r="H32" s="308">
        <v>1</v>
      </c>
      <c r="I32" s="308">
        <v>1</v>
      </c>
      <c r="J32" s="308">
        <v>1</v>
      </c>
      <c r="K32" s="308">
        <v>1</v>
      </c>
      <c r="L32" s="308">
        <v>1</v>
      </c>
      <c r="M32" s="308">
        <v>1</v>
      </c>
      <c r="N32" s="308">
        <v>1</v>
      </c>
      <c r="O32" s="308">
        <v>1</v>
      </c>
      <c r="P32" s="308">
        <v>1</v>
      </c>
      <c r="Q32" s="308">
        <v>1</v>
      </c>
      <c r="R32" s="308">
        <v>1</v>
      </c>
      <c r="S32" s="308">
        <v>1</v>
      </c>
      <c r="T32" s="309">
        <v>12</v>
      </c>
      <c r="U32" s="1161">
        <f>T33/T32</f>
        <v>1</v>
      </c>
      <c r="V32" s="305"/>
    </row>
    <row r="33" spans="1:27">
      <c r="B33" s="306" t="s">
        <v>45</v>
      </c>
      <c r="C33" s="1160" t="s">
        <v>957</v>
      </c>
      <c r="D33" s="1160"/>
      <c r="E33" s="1160"/>
      <c r="F33" s="1160"/>
      <c r="G33" s="307" t="s">
        <v>1083</v>
      </c>
      <c r="H33" s="308">
        <v>1</v>
      </c>
      <c r="I33" s="308">
        <v>1</v>
      </c>
      <c r="J33" s="308">
        <v>1</v>
      </c>
      <c r="K33" s="308">
        <v>1</v>
      </c>
      <c r="L33" s="308">
        <v>1</v>
      </c>
      <c r="M33" s="308">
        <v>1</v>
      </c>
      <c r="N33" s="308">
        <v>1</v>
      </c>
      <c r="O33" s="308">
        <v>1</v>
      </c>
      <c r="P33" s="308">
        <v>1</v>
      </c>
      <c r="Q33" s="308">
        <v>1</v>
      </c>
      <c r="R33" s="308">
        <v>1</v>
      </c>
      <c r="S33" s="308">
        <v>1</v>
      </c>
      <c r="T33" s="309">
        <v>12</v>
      </c>
      <c r="U33" s="1161"/>
      <c r="V33" s="305"/>
    </row>
    <row r="34" spans="1:27" ht="37.799999999999997" customHeight="1">
      <c r="B34" s="303" t="s">
        <v>427</v>
      </c>
      <c r="C34" s="1163" t="s">
        <v>142</v>
      </c>
      <c r="D34" s="1163"/>
      <c r="E34" s="1163"/>
      <c r="F34" s="1163"/>
      <c r="G34" s="304" t="s">
        <v>28</v>
      </c>
      <c r="H34" s="304" t="s">
        <v>30</v>
      </c>
      <c r="I34" s="304" t="s">
        <v>31</v>
      </c>
      <c r="J34" s="304" t="s">
        <v>32</v>
      </c>
      <c r="K34" s="304" t="s">
        <v>33</v>
      </c>
      <c r="L34" s="304" t="s">
        <v>34</v>
      </c>
      <c r="M34" s="304" t="s">
        <v>35</v>
      </c>
      <c r="N34" s="304" t="s">
        <v>36</v>
      </c>
      <c r="O34" s="304" t="s">
        <v>37</v>
      </c>
      <c r="P34" s="304" t="s">
        <v>38</v>
      </c>
      <c r="Q34" s="304" t="s">
        <v>39</v>
      </c>
      <c r="R34" s="304" t="s">
        <v>40</v>
      </c>
      <c r="S34" s="304" t="s">
        <v>41</v>
      </c>
      <c r="T34" s="304" t="s">
        <v>42</v>
      </c>
      <c r="U34" s="303" t="s">
        <v>143</v>
      </c>
      <c r="V34" s="305"/>
    </row>
    <row r="35" spans="1:27" ht="15.75" customHeight="1">
      <c r="B35" s="306" t="s">
        <v>44</v>
      </c>
      <c r="C35" s="1164" t="s">
        <v>1084</v>
      </c>
      <c r="D35" s="1164"/>
      <c r="E35" s="1164"/>
      <c r="F35" s="1164"/>
      <c r="G35" s="1160" t="s">
        <v>1085</v>
      </c>
      <c r="H35" s="308">
        <v>1</v>
      </c>
      <c r="I35" s="308">
        <v>1</v>
      </c>
      <c r="J35" s="308">
        <v>1</v>
      </c>
      <c r="K35" s="308">
        <v>1</v>
      </c>
      <c r="L35" s="308">
        <v>1</v>
      </c>
      <c r="M35" s="308">
        <v>1</v>
      </c>
      <c r="N35" s="308">
        <v>1</v>
      </c>
      <c r="O35" s="308">
        <v>1</v>
      </c>
      <c r="P35" s="308">
        <v>1</v>
      </c>
      <c r="Q35" s="308">
        <v>1</v>
      </c>
      <c r="R35" s="308">
        <v>1</v>
      </c>
      <c r="S35" s="308">
        <v>1</v>
      </c>
      <c r="T35" s="309">
        <f>SUM(H35:S35)</f>
        <v>12</v>
      </c>
      <c r="U35" s="1161">
        <f>T36/T35</f>
        <v>1</v>
      </c>
      <c r="V35" s="305"/>
    </row>
    <row r="36" spans="1:27" ht="12.75" customHeight="1">
      <c r="B36" s="306" t="s">
        <v>45</v>
      </c>
      <c r="C36" s="1164" t="s">
        <v>1086</v>
      </c>
      <c r="D36" s="1164"/>
      <c r="E36" s="1164"/>
      <c r="F36" s="1164"/>
      <c r="G36" s="1160"/>
      <c r="H36" s="308">
        <v>1</v>
      </c>
      <c r="I36" s="308">
        <v>1</v>
      </c>
      <c r="J36" s="308">
        <v>1</v>
      </c>
      <c r="K36" s="308">
        <v>1</v>
      </c>
      <c r="L36" s="308">
        <v>1</v>
      </c>
      <c r="M36" s="308">
        <v>1</v>
      </c>
      <c r="N36" s="308">
        <v>1</v>
      </c>
      <c r="O36" s="308">
        <v>1</v>
      </c>
      <c r="P36" s="308">
        <v>1</v>
      </c>
      <c r="Q36" s="308">
        <v>1</v>
      </c>
      <c r="R36" s="308">
        <v>1</v>
      </c>
      <c r="S36" s="308">
        <v>1</v>
      </c>
      <c r="T36" s="309">
        <f t="shared" ref="T36:T44" si="0">SUM(H36:S36)</f>
        <v>12</v>
      </c>
      <c r="U36" s="1161"/>
      <c r="V36" s="305"/>
    </row>
    <row r="37" spans="1:27" ht="12.75" customHeight="1">
      <c r="B37" s="306" t="s">
        <v>44</v>
      </c>
      <c r="C37" s="1164" t="s">
        <v>1087</v>
      </c>
      <c r="D37" s="1164"/>
      <c r="E37" s="1164"/>
      <c r="F37" s="1164"/>
      <c r="G37" s="1160" t="s">
        <v>1081</v>
      </c>
      <c r="H37" s="308">
        <v>1</v>
      </c>
      <c r="I37" s="308">
        <v>1</v>
      </c>
      <c r="J37" s="308">
        <v>1</v>
      </c>
      <c r="K37" s="308">
        <v>1</v>
      </c>
      <c r="L37" s="308">
        <v>1</v>
      </c>
      <c r="M37" s="308">
        <v>1</v>
      </c>
      <c r="N37" s="308">
        <v>1</v>
      </c>
      <c r="O37" s="308">
        <v>1</v>
      </c>
      <c r="P37" s="308">
        <v>1</v>
      </c>
      <c r="Q37" s="308">
        <v>1</v>
      </c>
      <c r="R37" s="308">
        <v>1</v>
      </c>
      <c r="S37" s="308">
        <v>1</v>
      </c>
      <c r="T37" s="309">
        <f t="shared" si="0"/>
        <v>12</v>
      </c>
      <c r="U37" s="1161">
        <f t="shared" ref="U37" si="1">T38/T37</f>
        <v>1</v>
      </c>
      <c r="V37" s="305"/>
    </row>
    <row r="38" spans="1:27">
      <c r="B38" s="306" t="s">
        <v>45</v>
      </c>
      <c r="C38" s="1164" t="s">
        <v>1088</v>
      </c>
      <c r="D38" s="1164"/>
      <c r="E38" s="1164"/>
      <c r="F38" s="1164"/>
      <c r="G38" s="1160"/>
      <c r="H38" s="308">
        <v>1</v>
      </c>
      <c r="I38" s="308">
        <v>1</v>
      </c>
      <c r="J38" s="308">
        <v>1</v>
      </c>
      <c r="K38" s="308">
        <v>1</v>
      </c>
      <c r="L38" s="308">
        <v>1</v>
      </c>
      <c r="M38" s="308">
        <v>1</v>
      </c>
      <c r="N38" s="308">
        <v>1</v>
      </c>
      <c r="O38" s="308">
        <v>1</v>
      </c>
      <c r="P38" s="308">
        <v>1</v>
      </c>
      <c r="Q38" s="308">
        <v>1</v>
      </c>
      <c r="R38" s="308">
        <v>1</v>
      </c>
      <c r="S38" s="308">
        <v>1</v>
      </c>
      <c r="T38" s="309">
        <f t="shared" si="0"/>
        <v>12</v>
      </c>
      <c r="U38" s="1161"/>
      <c r="V38" s="305"/>
    </row>
    <row r="39" spans="1:27" ht="14.25" customHeight="1">
      <c r="B39" s="306" t="s">
        <v>44</v>
      </c>
      <c r="C39" s="1164" t="s">
        <v>1089</v>
      </c>
      <c r="D39" s="1164"/>
      <c r="E39" s="1164"/>
      <c r="F39" s="1164"/>
      <c r="G39" s="1160" t="s">
        <v>1090</v>
      </c>
      <c r="H39" s="308">
        <v>1</v>
      </c>
      <c r="I39" s="308">
        <v>1</v>
      </c>
      <c r="J39" s="308">
        <v>1</v>
      </c>
      <c r="K39" s="308">
        <v>1</v>
      </c>
      <c r="L39" s="308">
        <v>1</v>
      </c>
      <c r="M39" s="308">
        <v>1</v>
      </c>
      <c r="N39" s="308">
        <v>1</v>
      </c>
      <c r="O39" s="308">
        <v>1</v>
      </c>
      <c r="P39" s="308">
        <v>1</v>
      </c>
      <c r="Q39" s="308">
        <v>1</v>
      </c>
      <c r="R39" s="308">
        <v>1</v>
      </c>
      <c r="S39" s="308">
        <v>1</v>
      </c>
      <c r="T39" s="309">
        <f t="shared" si="0"/>
        <v>12</v>
      </c>
      <c r="U39" s="1161">
        <f t="shared" ref="U39" si="2">T40/T39</f>
        <v>1</v>
      </c>
      <c r="V39" s="305"/>
    </row>
    <row r="40" spans="1:27">
      <c r="B40" s="306" t="s">
        <v>45</v>
      </c>
      <c r="C40" s="1164" t="s">
        <v>1091</v>
      </c>
      <c r="D40" s="1164"/>
      <c r="E40" s="1164"/>
      <c r="F40" s="1164"/>
      <c r="G40" s="1160"/>
      <c r="H40" s="308">
        <v>1</v>
      </c>
      <c r="I40" s="308">
        <v>1</v>
      </c>
      <c r="J40" s="308">
        <v>1</v>
      </c>
      <c r="K40" s="308">
        <v>1</v>
      </c>
      <c r="L40" s="308">
        <v>1</v>
      </c>
      <c r="M40" s="308">
        <v>1</v>
      </c>
      <c r="N40" s="308">
        <v>1</v>
      </c>
      <c r="O40" s="308">
        <v>1</v>
      </c>
      <c r="P40" s="308">
        <v>1</v>
      </c>
      <c r="Q40" s="308">
        <v>1</v>
      </c>
      <c r="R40" s="308">
        <v>1</v>
      </c>
      <c r="S40" s="308">
        <v>1</v>
      </c>
      <c r="T40" s="309">
        <f t="shared" si="0"/>
        <v>12</v>
      </c>
      <c r="U40" s="1161"/>
      <c r="V40" s="305"/>
    </row>
    <row r="41" spans="1:27" ht="26.4" customHeight="1">
      <c r="B41" s="306" t="s">
        <v>44</v>
      </c>
      <c r="C41" s="1165" t="s">
        <v>1092</v>
      </c>
      <c r="D41" s="1165"/>
      <c r="E41" s="1165"/>
      <c r="F41" s="1165"/>
      <c r="G41" s="1160" t="s">
        <v>1093</v>
      </c>
      <c r="H41" s="308">
        <v>1</v>
      </c>
      <c r="I41" s="308">
        <v>1</v>
      </c>
      <c r="J41" s="308">
        <v>1</v>
      </c>
      <c r="K41" s="308">
        <v>1</v>
      </c>
      <c r="L41" s="308">
        <v>1</v>
      </c>
      <c r="M41" s="308">
        <v>1</v>
      </c>
      <c r="N41" s="308">
        <v>1</v>
      </c>
      <c r="O41" s="308">
        <v>1</v>
      </c>
      <c r="P41" s="308">
        <v>1</v>
      </c>
      <c r="Q41" s="308">
        <v>1</v>
      </c>
      <c r="R41" s="308">
        <v>1</v>
      </c>
      <c r="S41" s="308">
        <v>1</v>
      </c>
      <c r="T41" s="309">
        <f t="shared" si="0"/>
        <v>12</v>
      </c>
      <c r="U41" s="1161">
        <f t="shared" ref="U41" si="3">T42/T41</f>
        <v>1</v>
      </c>
      <c r="V41" s="305"/>
    </row>
    <row r="42" spans="1:27" ht="31.5" customHeight="1">
      <c r="B42" s="306" t="s">
        <v>45</v>
      </c>
      <c r="C42" s="1165" t="s">
        <v>1094</v>
      </c>
      <c r="D42" s="1165"/>
      <c r="E42" s="1165"/>
      <c r="F42" s="1165"/>
      <c r="G42" s="1160"/>
      <c r="H42" s="308">
        <v>1</v>
      </c>
      <c r="I42" s="308">
        <v>1</v>
      </c>
      <c r="J42" s="308">
        <v>1</v>
      </c>
      <c r="K42" s="308">
        <v>1</v>
      </c>
      <c r="L42" s="308">
        <v>1</v>
      </c>
      <c r="M42" s="308">
        <v>1</v>
      </c>
      <c r="N42" s="308">
        <v>1</v>
      </c>
      <c r="O42" s="308">
        <v>1</v>
      </c>
      <c r="P42" s="308">
        <v>1</v>
      </c>
      <c r="Q42" s="308">
        <v>1</v>
      </c>
      <c r="R42" s="308">
        <v>1</v>
      </c>
      <c r="S42" s="308">
        <v>1</v>
      </c>
      <c r="T42" s="309">
        <f t="shared" si="0"/>
        <v>12</v>
      </c>
      <c r="U42" s="1161"/>
      <c r="V42" s="305"/>
    </row>
    <row r="43" spans="1:27" ht="32.25" customHeight="1">
      <c r="B43" s="306" t="s">
        <v>44</v>
      </c>
      <c r="C43" s="1165" t="s">
        <v>1095</v>
      </c>
      <c r="D43" s="1165"/>
      <c r="E43" s="1165"/>
      <c r="F43" s="1165"/>
      <c r="G43" s="1160" t="s">
        <v>1096</v>
      </c>
      <c r="H43" s="308">
        <v>1</v>
      </c>
      <c r="I43" s="308">
        <v>1</v>
      </c>
      <c r="J43" s="308">
        <v>1</v>
      </c>
      <c r="K43" s="308">
        <v>1</v>
      </c>
      <c r="L43" s="308">
        <v>1</v>
      </c>
      <c r="M43" s="308">
        <v>1</v>
      </c>
      <c r="N43" s="308">
        <v>1</v>
      </c>
      <c r="O43" s="308">
        <v>1</v>
      </c>
      <c r="P43" s="308">
        <v>1</v>
      </c>
      <c r="Q43" s="308">
        <v>1</v>
      </c>
      <c r="R43" s="308">
        <v>1</v>
      </c>
      <c r="S43" s="308">
        <v>1</v>
      </c>
      <c r="T43" s="309">
        <f t="shared" si="0"/>
        <v>12</v>
      </c>
      <c r="U43" s="1161">
        <f t="shared" ref="U43" si="4">T44/T43</f>
        <v>1</v>
      </c>
      <c r="V43" s="305"/>
    </row>
    <row r="44" spans="1:27" ht="21.75" customHeight="1">
      <c r="B44" s="313" t="s">
        <v>45</v>
      </c>
      <c r="C44" s="1168" t="s">
        <v>1082</v>
      </c>
      <c r="D44" s="1168"/>
      <c r="E44" s="1168"/>
      <c r="F44" s="1168"/>
      <c r="G44" s="1166"/>
      <c r="H44" s="314">
        <v>1</v>
      </c>
      <c r="I44" s="314">
        <v>1</v>
      </c>
      <c r="J44" s="314">
        <v>1</v>
      </c>
      <c r="K44" s="314">
        <v>1</v>
      </c>
      <c r="L44" s="314">
        <v>1</v>
      </c>
      <c r="M44" s="314">
        <v>1</v>
      </c>
      <c r="N44" s="314">
        <v>1</v>
      </c>
      <c r="O44" s="314">
        <v>1</v>
      </c>
      <c r="P44" s="314">
        <v>1</v>
      </c>
      <c r="Q44" s="314">
        <v>1</v>
      </c>
      <c r="R44" s="314">
        <v>1</v>
      </c>
      <c r="S44" s="314">
        <v>1</v>
      </c>
      <c r="T44" s="315">
        <f t="shared" si="0"/>
        <v>12</v>
      </c>
      <c r="U44" s="1167"/>
      <c r="V44" s="305"/>
    </row>
    <row r="45" spans="1:27" ht="15.6">
      <c r="A45" s="58"/>
      <c r="B45" s="1169" t="s">
        <v>145</v>
      </c>
      <c r="C45" s="1169"/>
      <c r="D45" s="1169"/>
      <c r="E45" s="1169"/>
      <c r="F45" s="1169"/>
      <c r="G45" s="1169"/>
      <c r="H45" s="1169"/>
      <c r="I45" s="1169"/>
      <c r="J45" s="1169"/>
      <c r="K45" s="1169"/>
      <c r="L45" s="1169"/>
      <c r="M45" s="1169"/>
      <c r="N45" s="1169"/>
      <c r="O45" s="1169"/>
      <c r="P45" s="1169"/>
      <c r="Q45" s="1169"/>
      <c r="R45" s="1169"/>
      <c r="S45" s="1169"/>
      <c r="T45" s="1169"/>
      <c r="U45" s="1169"/>
      <c r="V45" s="1169"/>
      <c r="W45" s="58"/>
      <c r="X45" s="58"/>
      <c r="Y45" s="58"/>
      <c r="Z45" s="58"/>
      <c r="AA45" s="58"/>
    </row>
    <row r="46" spans="1:27" ht="15.6">
      <c r="A46" s="58"/>
      <c r="B46" s="1169" t="s">
        <v>424</v>
      </c>
      <c r="C46" s="1169"/>
      <c r="D46" s="1169"/>
      <c r="E46" s="1169"/>
      <c r="F46" s="1169"/>
      <c r="G46" s="1169"/>
      <c r="H46" s="1169"/>
      <c r="I46" s="1169"/>
      <c r="J46" s="1169"/>
      <c r="K46" s="1169"/>
      <c r="L46" s="1169"/>
      <c r="M46" s="1169"/>
      <c r="N46" s="1169"/>
      <c r="O46" s="1169"/>
      <c r="P46" s="1169"/>
      <c r="Q46" s="1169"/>
      <c r="R46" s="1169"/>
      <c r="S46" s="1169"/>
      <c r="T46" s="1169"/>
      <c r="U46" s="1169"/>
      <c r="V46" s="1169"/>
      <c r="W46" s="58"/>
      <c r="X46" s="58"/>
      <c r="Y46" s="58"/>
      <c r="Z46" s="58"/>
      <c r="AA46" s="58"/>
    </row>
    <row r="47" spans="1:27" ht="36">
      <c r="A47" s="58"/>
      <c r="B47" s="1170" t="s">
        <v>144</v>
      </c>
      <c r="C47" s="1171" t="s">
        <v>142</v>
      </c>
      <c r="D47" s="1171"/>
      <c r="E47" s="1171"/>
      <c r="F47" s="353" t="s">
        <v>532</v>
      </c>
      <c r="G47" s="353" t="s">
        <v>266</v>
      </c>
      <c r="H47" s="353" t="s">
        <v>115</v>
      </c>
      <c r="I47" s="352" t="s">
        <v>103</v>
      </c>
      <c r="J47" s="352" t="s">
        <v>104</v>
      </c>
      <c r="K47" s="352" t="s">
        <v>105</v>
      </c>
      <c r="L47" s="352" t="s">
        <v>106</v>
      </c>
      <c r="M47" s="352" t="s">
        <v>107</v>
      </c>
      <c r="N47" s="352" t="s">
        <v>108</v>
      </c>
      <c r="O47" s="352" t="s">
        <v>109</v>
      </c>
      <c r="P47" s="352" t="s">
        <v>110</v>
      </c>
      <c r="Q47" s="352" t="s">
        <v>111</v>
      </c>
      <c r="R47" s="352" t="s">
        <v>112</v>
      </c>
      <c r="S47" s="352" t="s">
        <v>113</v>
      </c>
      <c r="T47" s="352" t="s">
        <v>114</v>
      </c>
      <c r="U47" s="352" t="s">
        <v>42</v>
      </c>
      <c r="V47" s="353" t="s">
        <v>265</v>
      </c>
      <c r="W47" s="58"/>
      <c r="X47" s="58"/>
      <c r="Y47" s="58"/>
      <c r="Z47" s="58"/>
      <c r="AA47" s="58"/>
    </row>
    <row r="48" spans="1:27" ht="30" customHeight="1">
      <c r="A48" s="58"/>
      <c r="B48" s="1170"/>
      <c r="C48" s="1172" t="s">
        <v>1053</v>
      </c>
      <c r="D48" s="1172"/>
      <c r="E48" s="1172"/>
      <c r="F48" s="1173">
        <v>360</v>
      </c>
      <c r="G48" s="1174" t="s">
        <v>1085</v>
      </c>
      <c r="H48" s="1175">
        <v>7862</v>
      </c>
      <c r="I48" s="343">
        <v>1</v>
      </c>
      <c r="J48" s="343">
        <v>1</v>
      </c>
      <c r="K48" s="343">
        <v>1</v>
      </c>
      <c r="L48" s="343">
        <v>1</v>
      </c>
      <c r="M48" s="343">
        <v>1</v>
      </c>
      <c r="N48" s="343">
        <v>1</v>
      </c>
      <c r="O48" s="343">
        <v>1</v>
      </c>
      <c r="P48" s="343">
        <v>1</v>
      </c>
      <c r="Q48" s="343">
        <v>1</v>
      </c>
      <c r="R48" s="343">
        <v>1</v>
      </c>
      <c r="S48" s="343">
        <v>1</v>
      </c>
      <c r="T48" s="344">
        <v>1</v>
      </c>
      <c r="U48" s="354">
        <f>SUM(I48:T48)</f>
        <v>12</v>
      </c>
      <c r="V48" s="1174" t="s">
        <v>1097</v>
      </c>
      <c r="W48" s="58"/>
      <c r="X48" s="58"/>
      <c r="Y48" s="58"/>
      <c r="Z48" s="58"/>
      <c r="AA48" s="58"/>
    </row>
    <row r="49" spans="1:27" ht="30" customHeight="1">
      <c r="A49" s="58"/>
      <c r="B49" s="1170"/>
      <c r="C49" s="1172"/>
      <c r="D49" s="1172"/>
      <c r="E49" s="1172"/>
      <c r="F49" s="1173"/>
      <c r="G49" s="1174"/>
      <c r="H49" s="1173"/>
      <c r="I49" s="345">
        <v>1737.54</v>
      </c>
      <c r="J49" s="345">
        <v>1737.54</v>
      </c>
      <c r="K49" s="345">
        <v>1737.54</v>
      </c>
      <c r="L49" s="345">
        <v>1737.54</v>
      </c>
      <c r="M49" s="345">
        <v>1737.54</v>
      </c>
      <c r="N49" s="345">
        <v>1737.54</v>
      </c>
      <c r="O49" s="345">
        <v>1737.54</v>
      </c>
      <c r="P49" s="345">
        <v>1737.54</v>
      </c>
      <c r="Q49" s="345">
        <v>1737.54</v>
      </c>
      <c r="R49" s="345">
        <v>1737.54</v>
      </c>
      <c r="S49" s="345">
        <v>1737.54</v>
      </c>
      <c r="T49" s="345">
        <v>1737.54</v>
      </c>
      <c r="U49" s="362">
        <f>SUM(I49:T49)</f>
        <v>20850.480000000007</v>
      </c>
      <c r="V49" s="1174"/>
      <c r="W49" s="58"/>
      <c r="X49" s="58"/>
      <c r="Y49" s="58"/>
      <c r="Z49" s="58"/>
      <c r="AA49" s="58"/>
    </row>
    <row r="50" spans="1:27" ht="18" customHeight="1">
      <c r="A50" s="58"/>
      <c r="B50" s="1170"/>
      <c r="C50" s="1172" t="s">
        <v>1059</v>
      </c>
      <c r="D50" s="1172"/>
      <c r="E50" s="1172"/>
      <c r="F50" s="1173">
        <v>360</v>
      </c>
      <c r="G50" s="1174" t="s">
        <v>1081</v>
      </c>
      <c r="H50" s="1175">
        <v>7862</v>
      </c>
      <c r="I50" s="343">
        <v>1</v>
      </c>
      <c r="J50" s="343">
        <v>1</v>
      </c>
      <c r="K50" s="343">
        <v>1</v>
      </c>
      <c r="L50" s="343">
        <v>1</v>
      </c>
      <c r="M50" s="343">
        <v>1</v>
      </c>
      <c r="N50" s="343">
        <v>1</v>
      </c>
      <c r="O50" s="343">
        <v>1</v>
      </c>
      <c r="P50" s="343">
        <v>1</v>
      </c>
      <c r="Q50" s="343">
        <v>1</v>
      </c>
      <c r="R50" s="343">
        <v>1</v>
      </c>
      <c r="S50" s="343">
        <v>1</v>
      </c>
      <c r="T50" s="344">
        <v>1</v>
      </c>
      <c r="U50" s="354">
        <f t="shared" ref="U50:U56" si="5">SUM(I50:T50)</f>
        <v>12</v>
      </c>
      <c r="V50" s="1174"/>
      <c r="W50" s="58"/>
      <c r="X50" s="58"/>
      <c r="Y50" s="58"/>
      <c r="Z50" s="58"/>
      <c r="AA50" s="58"/>
    </row>
    <row r="51" spans="1:27" ht="27" customHeight="1">
      <c r="A51" s="58"/>
      <c r="B51" s="1170"/>
      <c r="C51" s="1172"/>
      <c r="D51" s="1172"/>
      <c r="E51" s="1172"/>
      <c r="F51" s="1173"/>
      <c r="G51" s="1174"/>
      <c r="H51" s="1173"/>
      <c r="I51" s="345">
        <v>1737.54</v>
      </c>
      <c r="J51" s="345">
        <v>1737.54</v>
      </c>
      <c r="K51" s="345">
        <v>1737.54</v>
      </c>
      <c r="L51" s="345">
        <v>1737.54</v>
      </c>
      <c r="M51" s="345">
        <v>1737.54</v>
      </c>
      <c r="N51" s="345">
        <v>1737.54</v>
      </c>
      <c r="O51" s="345">
        <v>1737.54</v>
      </c>
      <c r="P51" s="345">
        <v>1737.54</v>
      </c>
      <c r="Q51" s="345">
        <v>1737.54</v>
      </c>
      <c r="R51" s="345">
        <v>1737.54</v>
      </c>
      <c r="S51" s="345">
        <v>1737.54</v>
      </c>
      <c r="T51" s="345">
        <v>1737.54</v>
      </c>
      <c r="U51" s="362">
        <f>SUM(I51:T51)</f>
        <v>20850.480000000007</v>
      </c>
      <c r="V51" s="1174"/>
      <c r="W51" s="58"/>
      <c r="X51" s="58"/>
      <c r="Y51" s="58"/>
      <c r="Z51" s="58"/>
      <c r="AA51" s="58"/>
    </row>
    <row r="52" spans="1:27" ht="23.4" customHeight="1">
      <c r="A52" s="58"/>
      <c r="B52" s="1170"/>
      <c r="C52" s="1172" t="s">
        <v>1064</v>
      </c>
      <c r="D52" s="1172"/>
      <c r="E52" s="1172"/>
      <c r="F52" s="1173">
        <v>360</v>
      </c>
      <c r="G52" s="1174" t="s">
        <v>1090</v>
      </c>
      <c r="H52" s="1175">
        <v>7862</v>
      </c>
      <c r="I52" s="343">
        <v>1</v>
      </c>
      <c r="J52" s="343">
        <v>1</v>
      </c>
      <c r="K52" s="343">
        <v>1</v>
      </c>
      <c r="L52" s="343">
        <v>1</v>
      </c>
      <c r="M52" s="343">
        <v>1</v>
      </c>
      <c r="N52" s="343">
        <v>1</v>
      </c>
      <c r="O52" s="343">
        <v>1</v>
      </c>
      <c r="P52" s="343">
        <v>1</v>
      </c>
      <c r="Q52" s="343">
        <v>1</v>
      </c>
      <c r="R52" s="343">
        <v>1</v>
      </c>
      <c r="S52" s="343">
        <v>1</v>
      </c>
      <c r="T52" s="344">
        <v>1</v>
      </c>
      <c r="U52" s="354">
        <f t="shared" si="5"/>
        <v>12</v>
      </c>
      <c r="V52" s="1174"/>
      <c r="W52" s="58"/>
      <c r="X52" s="58"/>
      <c r="Y52" s="58"/>
      <c r="Z52" s="58"/>
      <c r="AA52" s="58"/>
    </row>
    <row r="53" spans="1:27" ht="21.6" customHeight="1">
      <c r="A53" s="58"/>
      <c r="B53" s="1170"/>
      <c r="C53" s="1172"/>
      <c r="D53" s="1172"/>
      <c r="E53" s="1172"/>
      <c r="F53" s="1173"/>
      <c r="G53" s="1174"/>
      <c r="H53" s="1173"/>
      <c r="I53" s="345">
        <v>1737.54</v>
      </c>
      <c r="J53" s="345">
        <v>1737.54</v>
      </c>
      <c r="K53" s="345">
        <v>1737.54</v>
      </c>
      <c r="L53" s="345">
        <v>1737.54</v>
      </c>
      <c r="M53" s="345">
        <v>1737.54</v>
      </c>
      <c r="N53" s="345">
        <v>1737.54</v>
      </c>
      <c r="O53" s="345">
        <v>1737.54</v>
      </c>
      <c r="P53" s="345">
        <v>1737.54</v>
      </c>
      <c r="Q53" s="345">
        <v>1737.54</v>
      </c>
      <c r="R53" s="345">
        <v>1737.54</v>
      </c>
      <c r="S53" s="345">
        <v>1737.54</v>
      </c>
      <c r="T53" s="345">
        <v>1737.54</v>
      </c>
      <c r="U53" s="362">
        <f>SUM(I53:T53)</f>
        <v>20850.480000000007</v>
      </c>
      <c r="V53" s="1174"/>
      <c r="W53" s="58"/>
      <c r="X53" s="58"/>
      <c r="Y53" s="58"/>
      <c r="Z53" s="58"/>
      <c r="AA53" s="58"/>
    </row>
    <row r="54" spans="1:27" ht="16.5" customHeight="1">
      <c r="A54" s="58"/>
      <c r="B54" s="1170"/>
      <c r="C54" s="1172" t="s">
        <v>1099</v>
      </c>
      <c r="D54" s="1172"/>
      <c r="E54" s="1172"/>
      <c r="F54" s="1173">
        <v>360</v>
      </c>
      <c r="G54" s="1174" t="s">
        <v>1093</v>
      </c>
      <c r="H54" s="1175">
        <v>7862</v>
      </c>
      <c r="I54" s="343">
        <v>1</v>
      </c>
      <c r="J54" s="343">
        <v>1</v>
      </c>
      <c r="K54" s="343">
        <v>1</v>
      </c>
      <c r="L54" s="343">
        <v>1</v>
      </c>
      <c r="M54" s="343">
        <v>1</v>
      </c>
      <c r="N54" s="343">
        <v>1</v>
      </c>
      <c r="O54" s="343">
        <v>1</v>
      </c>
      <c r="P54" s="343">
        <v>1</v>
      </c>
      <c r="Q54" s="343">
        <v>1</v>
      </c>
      <c r="R54" s="343">
        <v>1</v>
      </c>
      <c r="S54" s="343">
        <v>1</v>
      </c>
      <c r="T54" s="344">
        <v>1</v>
      </c>
      <c r="U54" s="354">
        <f t="shared" si="5"/>
        <v>12</v>
      </c>
      <c r="V54" s="1174"/>
      <c r="W54" s="58"/>
      <c r="X54" s="58"/>
      <c r="Y54" s="58"/>
      <c r="Z54" s="58"/>
      <c r="AA54" s="58"/>
    </row>
    <row r="55" spans="1:27" ht="47.25" customHeight="1">
      <c r="A55" s="58"/>
      <c r="B55" s="1170"/>
      <c r="C55" s="1172"/>
      <c r="D55" s="1172"/>
      <c r="E55" s="1172"/>
      <c r="F55" s="1173"/>
      <c r="G55" s="1174"/>
      <c r="H55" s="1173"/>
      <c r="I55" s="345">
        <v>1737.54</v>
      </c>
      <c r="J55" s="345">
        <v>1737.54</v>
      </c>
      <c r="K55" s="345">
        <v>1737.54</v>
      </c>
      <c r="L55" s="345">
        <v>1737.54</v>
      </c>
      <c r="M55" s="345">
        <v>1737.54</v>
      </c>
      <c r="N55" s="345">
        <v>1737.54</v>
      </c>
      <c r="O55" s="345">
        <v>1737.54</v>
      </c>
      <c r="P55" s="345">
        <v>1737.54</v>
      </c>
      <c r="Q55" s="345">
        <v>1737.54</v>
      </c>
      <c r="R55" s="345">
        <v>1737.54</v>
      </c>
      <c r="S55" s="345">
        <v>1737.54</v>
      </c>
      <c r="T55" s="345">
        <v>1737.54</v>
      </c>
      <c r="U55" s="362">
        <f>SUM(I55:T55)</f>
        <v>20850.480000000007</v>
      </c>
      <c r="V55" s="1174"/>
      <c r="W55" s="58"/>
      <c r="X55" s="58"/>
      <c r="Y55" s="58"/>
      <c r="Z55" s="58"/>
      <c r="AA55" s="58"/>
    </row>
    <row r="56" spans="1:27" ht="30.6" customHeight="1">
      <c r="A56" s="58"/>
      <c r="B56" s="1170"/>
      <c r="C56" s="1172" t="s">
        <v>1074</v>
      </c>
      <c r="D56" s="1172"/>
      <c r="E56" s="1172"/>
      <c r="F56" s="1173">
        <v>360</v>
      </c>
      <c r="G56" s="1174" t="s">
        <v>1096</v>
      </c>
      <c r="H56" s="1175">
        <v>7862</v>
      </c>
      <c r="I56" s="343">
        <v>1</v>
      </c>
      <c r="J56" s="343">
        <v>1</v>
      </c>
      <c r="K56" s="343">
        <v>1</v>
      </c>
      <c r="L56" s="343">
        <v>1</v>
      </c>
      <c r="M56" s="343">
        <v>1</v>
      </c>
      <c r="N56" s="343">
        <v>1</v>
      </c>
      <c r="O56" s="343">
        <v>1</v>
      </c>
      <c r="P56" s="343">
        <v>1</v>
      </c>
      <c r="Q56" s="343">
        <v>1</v>
      </c>
      <c r="R56" s="343">
        <v>1</v>
      </c>
      <c r="S56" s="343">
        <v>1</v>
      </c>
      <c r="T56" s="344">
        <v>1</v>
      </c>
      <c r="U56" s="354">
        <f t="shared" si="5"/>
        <v>12</v>
      </c>
      <c r="V56" s="1174"/>
      <c r="W56" s="58"/>
      <c r="X56" s="58"/>
      <c r="Y56" s="58"/>
      <c r="Z56" s="58"/>
      <c r="AA56" s="58"/>
    </row>
    <row r="57" spans="1:27" ht="36" customHeight="1">
      <c r="A57" s="58"/>
      <c r="B57" s="1170"/>
      <c r="C57" s="1172"/>
      <c r="D57" s="1172"/>
      <c r="E57" s="1172"/>
      <c r="F57" s="1173"/>
      <c r="G57" s="1174"/>
      <c r="H57" s="1173"/>
      <c r="I57" s="345">
        <v>1737.54</v>
      </c>
      <c r="J57" s="345">
        <v>1737.54</v>
      </c>
      <c r="K57" s="345">
        <v>1737.54</v>
      </c>
      <c r="L57" s="345">
        <v>1737.54</v>
      </c>
      <c r="M57" s="345">
        <v>1737.54</v>
      </c>
      <c r="N57" s="345">
        <v>1737.54</v>
      </c>
      <c r="O57" s="345">
        <v>1737.54</v>
      </c>
      <c r="P57" s="345">
        <v>1737.54</v>
      </c>
      <c r="Q57" s="345">
        <v>1737.54</v>
      </c>
      <c r="R57" s="345">
        <v>1737.54</v>
      </c>
      <c r="S57" s="345">
        <v>1737.62</v>
      </c>
      <c r="T57" s="345">
        <v>1737.99</v>
      </c>
      <c r="U57" s="362">
        <f>SUM(I57:T57)</f>
        <v>20851.010000000006</v>
      </c>
      <c r="V57" s="1174"/>
      <c r="W57" s="58"/>
      <c r="X57" s="58"/>
      <c r="Y57" s="58"/>
      <c r="Z57" s="58"/>
      <c r="AA57" s="58"/>
    </row>
    <row r="58" spans="1:27" ht="17.399999999999999">
      <c r="A58" s="58"/>
      <c r="B58" s="1176" t="s">
        <v>116</v>
      </c>
      <c r="C58" s="1176"/>
      <c r="D58" s="1176"/>
      <c r="E58" s="1176"/>
      <c r="F58" s="1176"/>
      <c r="G58" s="1176"/>
      <c r="H58" s="1176"/>
      <c r="I58" s="1176"/>
      <c r="J58" s="1176"/>
      <c r="K58" s="1176"/>
      <c r="L58" s="1176"/>
      <c r="M58" s="1176"/>
      <c r="N58" s="1176"/>
      <c r="O58" s="1176"/>
      <c r="P58" s="1176"/>
      <c r="Q58" s="1176"/>
      <c r="R58" s="1176"/>
      <c r="S58" s="1176"/>
      <c r="T58" s="1176"/>
      <c r="U58" s="355">
        <f>SUM(U49,U51,U53,U55,U57)</f>
        <v>104252.93000000004</v>
      </c>
      <c r="V58" s="356"/>
      <c r="W58" s="225"/>
      <c r="X58" s="225"/>
      <c r="Y58" s="226"/>
      <c r="Z58" s="58"/>
      <c r="AA58" s="58"/>
    </row>
    <row r="59" spans="1:27" ht="15.6">
      <c r="A59" s="58"/>
      <c r="B59" s="357"/>
      <c r="C59" s="357"/>
      <c r="D59" s="357"/>
      <c r="E59" s="357"/>
      <c r="F59" s="357"/>
      <c r="G59" s="357"/>
      <c r="H59" s="357"/>
      <c r="I59" s="358"/>
      <c r="J59" s="358"/>
      <c r="K59" s="358"/>
      <c r="L59" s="357"/>
      <c r="M59" s="357"/>
      <c r="N59" s="357"/>
      <c r="O59" s="357"/>
      <c r="P59" s="357"/>
      <c r="Q59" s="357"/>
      <c r="R59" s="359"/>
      <c r="S59" s="359"/>
      <c r="T59" s="359"/>
      <c r="U59" s="359"/>
      <c r="V59" s="359"/>
      <c r="W59" s="310"/>
      <c r="X59" s="58"/>
      <c r="Y59" s="310"/>
      <c r="Z59" s="58"/>
      <c r="AA59" s="58"/>
    </row>
    <row r="60" spans="1:27" ht="15.6">
      <c r="A60" s="58"/>
      <c r="B60" s="1169" t="s">
        <v>145</v>
      </c>
      <c r="C60" s="1169"/>
      <c r="D60" s="1169"/>
      <c r="E60" s="1169"/>
      <c r="F60" s="1169"/>
      <c r="G60" s="1169"/>
      <c r="H60" s="1169"/>
      <c r="I60" s="1169"/>
      <c r="J60" s="1169"/>
      <c r="K60" s="1169"/>
      <c r="L60" s="1169"/>
      <c r="M60" s="1169"/>
      <c r="N60" s="1169"/>
      <c r="O60" s="1169"/>
      <c r="P60" s="1169"/>
      <c r="Q60" s="1169"/>
      <c r="R60" s="1169"/>
      <c r="S60" s="1169"/>
      <c r="T60" s="1169"/>
      <c r="U60" s="1169"/>
      <c r="V60" s="1169"/>
      <c r="W60" s="58"/>
      <c r="X60" s="58"/>
      <c r="Y60" s="58"/>
      <c r="Z60" s="58"/>
      <c r="AA60" s="58"/>
    </row>
    <row r="61" spans="1:27" ht="15.6">
      <c r="A61" s="58"/>
      <c r="B61" s="786" t="s">
        <v>998</v>
      </c>
      <c r="C61" s="786"/>
      <c r="D61" s="786"/>
      <c r="E61" s="786"/>
      <c r="F61" s="786"/>
      <c r="G61" s="786"/>
      <c r="H61" s="786"/>
      <c r="I61" s="786"/>
      <c r="J61" s="786"/>
      <c r="K61" s="786"/>
      <c r="L61" s="786"/>
      <c r="M61" s="786"/>
      <c r="N61" s="786"/>
      <c r="O61" s="786"/>
      <c r="P61" s="786"/>
      <c r="Q61" s="786"/>
      <c r="R61" s="786"/>
      <c r="S61" s="786"/>
      <c r="T61" s="786"/>
      <c r="U61" s="786"/>
      <c r="V61" s="786"/>
      <c r="W61" s="58"/>
      <c r="X61" s="58"/>
      <c r="Y61" s="58"/>
      <c r="Z61" s="58"/>
      <c r="AA61" s="58"/>
    </row>
    <row r="62" spans="1:27" ht="39.6">
      <c r="A62" s="58"/>
      <c r="B62" s="1170" t="s">
        <v>144</v>
      </c>
      <c r="C62" s="1177" t="s">
        <v>142</v>
      </c>
      <c r="D62" s="1177"/>
      <c r="E62" s="1177"/>
      <c r="F62" s="360" t="s">
        <v>425</v>
      </c>
      <c r="G62" s="360" t="s">
        <v>266</v>
      </c>
      <c r="H62" s="360" t="s">
        <v>115</v>
      </c>
      <c r="I62" s="354" t="s">
        <v>103</v>
      </c>
      <c r="J62" s="354" t="s">
        <v>104</v>
      </c>
      <c r="K62" s="354" t="s">
        <v>105</v>
      </c>
      <c r="L62" s="354" t="s">
        <v>106</v>
      </c>
      <c r="M62" s="354" t="s">
        <v>107</v>
      </c>
      <c r="N62" s="354" t="s">
        <v>108</v>
      </c>
      <c r="O62" s="354" t="s">
        <v>109</v>
      </c>
      <c r="P62" s="354" t="s">
        <v>110</v>
      </c>
      <c r="Q62" s="354" t="s">
        <v>111</v>
      </c>
      <c r="R62" s="354" t="s">
        <v>112</v>
      </c>
      <c r="S62" s="354" t="s">
        <v>113</v>
      </c>
      <c r="T62" s="354" t="s">
        <v>114</v>
      </c>
      <c r="U62" s="354" t="s">
        <v>42</v>
      </c>
      <c r="V62" s="360" t="s">
        <v>265</v>
      </c>
      <c r="W62" s="58"/>
      <c r="X62" s="58"/>
      <c r="Y62" s="58"/>
      <c r="Z62" s="58"/>
      <c r="AA62" s="58"/>
    </row>
    <row r="63" spans="1:27" ht="32.25" customHeight="1">
      <c r="A63" s="58"/>
      <c r="B63" s="1170"/>
      <c r="C63" s="1172" t="s">
        <v>1053</v>
      </c>
      <c r="D63" s="1172"/>
      <c r="E63" s="1172"/>
      <c r="F63" s="1173">
        <v>360</v>
      </c>
      <c r="G63" s="1174" t="s">
        <v>1085</v>
      </c>
      <c r="H63" s="1175">
        <v>7862</v>
      </c>
      <c r="I63" s="338">
        <v>1</v>
      </c>
      <c r="J63" s="338">
        <v>1</v>
      </c>
      <c r="K63" s="338">
        <v>1</v>
      </c>
      <c r="L63" s="338">
        <v>1</v>
      </c>
      <c r="M63" s="338">
        <v>1</v>
      </c>
      <c r="N63" s="338">
        <v>1</v>
      </c>
      <c r="O63" s="338">
        <v>1</v>
      </c>
      <c r="P63" s="338">
        <v>1</v>
      </c>
      <c r="Q63" s="338">
        <v>1</v>
      </c>
      <c r="R63" s="338">
        <v>1</v>
      </c>
      <c r="S63" s="338">
        <v>1</v>
      </c>
      <c r="T63" s="339">
        <v>1</v>
      </c>
      <c r="U63" s="354">
        <f>SUM(I63:T63)</f>
        <v>12</v>
      </c>
      <c r="V63" s="1178" t="s">
        <v>1098</v>
      </c>
      <c r="W63" s="58"/>
      <c r="X63" s="58"/>
      <c r="Y63" s="58"/>
      <c r="Z63" s="58"/>
      <c r="AA63" s="58"/>
    </row>
    <row r="64" spans="1:27" ht="24.75" customHeight="1">
      <c r="A64" s="58"/>
      <c r="B64" s="1170"/>
      <c r="C64" s="1172"/>
      <c r="D64" s="1172"/>
      <c r="E64" s="1172"/>
      <c r="F64" s="1173"/>
      <c r="G64" s="1174"/>
      <c r="H64" s="1173"/>
      <c r="I64" s="340">
        <v>3170.88</v>
      </c>
      <c r="J64" s="340">
        <v>3170.88</v>
      </c>
      <c r="K64" s="340">
        <v>3170.88</v>
      </c>
      <c r="L64" s="340">
        <v>3170.88</v>
      </c>
      <c r="M64" s="340">
        <v>3170.88</v>
      </c>
      <c r="N64" s="340">
        <v>3170.88</v>
      </c>
      <c r="O64" s="340">
        <v>3170.88</v>
      </c>
      <c r="P64" s="340">
        <v>3170.88</v>
      </c>
      <c r="Q64" s="340">
        <v>3170.88</v>
      </c>
      <c r="R64" s="340">
        <v>3170.88</v>
      </c>
      <c r="S64" s="340">
        <v>3170.88</v>
      </c>
      <c r="T64" s="340">
        <v>3170.88</v>
      </c>
      <c r="U64" s="381">
        <f t="shared" ref="U64:U72" si="6">SUM(I64:T64)</f>
        <v>38050.560000000005</v>
      </c>
      <c r="V64" s="1178"/>
      <c r="W64" s="58"/>
      <c r="X64" s="58"/>
      <c r="Y64" s="58"/>
      <c r="Z64" s="58"/>
      <c r="AA64" s="58"/>
    </row>
    <row r="65" spans="1:27" ht="16.5" customHeight="1">
      <c r="A65" s="58"/>
      <c r="B65" s="1170"/>
      <c r="C65" s="1172" t="s">
        <v>1059</v>
      </c>
      <c r="D65" s="1172"/>
      <c r="E65" s="1172"/>
      <c r="F65" s="1173">
        <v>360</v>
      </c>
      <c r="G65" s="1174" t="s">
        <v>1081</v>
      </c>
      <c r="H65" s="1175">
        <v>7862</v>
      </c>
      <c r="I65" s="338">
        <v>1</v>
      </c>
      <c r="J65" s="338">
        <v>1</v>
      </c>
      <c r="K65" s="338">
        <v>1</v>
      </c>
      <c r="L65" s="338">
        <v>1</v>
      </c>
      <c r="M65" s="338">
        <v>1</v>
      </c>
      <c r="N65" s="338">
        <v>1</v>
      </c>
      <c r="O65" s="338">
        <v>1</v>
      </c>
      <c r="P65" s="338">
        <v>1</v>
      </c>
      <c r="Q65" s="338">
        <v>1</v>
      </c>
      <c r="R65" s="338">
        <v>1</v>
      </c>
      <c r="S65" s="338">
        <v>1</v>
      </c>
      <c r="T65" s="339">
        <v>1</v>
      </c>
      <c r="U65" s="354">
        <f t="shared" si="6"/>
        <v>12</v>
      </c>
      <c r="V65" s="1178"/>
      <c r="W65" s="58"/>
      <c r="X65" s="58"/>
      <c r="Y65" s="58"/>
      <c r="Z65" s="58"/>
      <c r="AA65" s="58"/>
    </row>
    <row r="66" spans="1:27" ht="24" customHeight="1">
      <c r="A66" s="58"/>
      <c r="B66" s="1170"/>
      <c r="C66" s="1172"/>
      <c r="D66" s="1172"/>
      <c r="E66" s="1172"/>
      <c r="F66" s="1173"/>
      <c r="G66" s="1174"/>
      <c r="H66" s="1173"/>
      <c r="I66" s="340">
        <v>3170.88</v>
      </c>
      <c r="J66" s="340">
        <v>3170.88</v>
      </c>
      <c r="K66" s="340">
        <v>3170.88</v>
      </c>
      <c r="L66" s="340">
        <v>3170.88</v>
      </c>
      <c r="M66" s="340">
        <v>3170.88</v>
      </c>
      <c r="N66" s="340">
        <v>3170.88</v>
      </c>
      <c r="O66" s="340">
        <v>3170.88</v>
      </c>
      <c r="P66" s="340">
        <v>3170.88</v>
      </c>
      <c r="Q66" s="340">
        <v>3170.88</v>
      </c>
      <c r="R66" s="340">
        <v>3170.88</v>
      </c>
      <c r="S66" s="340">
        <v>3170.88</v>
      </c>
      <c r="T66" s="340">
        <v>3170.88</v>
      </c>
      <c r="U66" s="381">
        <f t="shared" si="6"/>
        <v>38050.560000000005</v>
      </c>
      <c r="V66" s="1178"/>
      <c r="W66" s="58"/>
      <c r="X66" s="58"/>
      <c r="Y66" s="58"/>
      <c r="Z66" s="58"/>
      <c r="AA66" s="58"/>
    </row>
    <row r="67" spans="1:27" ht="16.5" customHeight="1">
      <c r="A67" s="58"/>
      <c r="B67" s="1170"/>
      <c r="C67" s="1172" t="s">
        <v>1064</v>
      </c>
      <c r="D67" s="1172"/>
      <c r="E67" s="1172"/>
      <c r="F67" s="1173">
        <v>360</v>
      </c>
      <c r="G67" s="1174" t="s">
        <v>1090</v>
      </c>
      <c r="H67" s="1175">
        <v>7862</v>
      </c>
      <c r="I67" s="338">
        <v>1</v>
      </c>
      <c r="J67" s="338">
        <v>1</v>
      </c>
      <c r="K67" s="338">
        <v>1</v>
      </c>
      <c r="L67" s="338">
        <v>1</v>
      </c>
      <c r="M67" s="338">
        <v>1</v>
      </c>
      <c r="N67" s="338">
        <v>1</v>
      </c>
      <c r="O67" s="338">
        <v>1</v>
      </c>
      <c r="P67" s="338">
        <v>1</v>
      </c>
      <c r="Q67" s="338">
        <v>1</v>
      </c>
      <c r="R67" s="338">
        <v>1</v>
      </c>
      <c r="S67" s="338">
        <v>1</v>
      </c>
      <c r="T67" s="339">
        <v>1</v>
      </c>
      <c r="U67" s="354">
        <f t="shared" si="6"/>
        <v>12</v>
      </c>
      <c r="V67" s="1178"/>
      <c r="W67" s="58"/>
      <c r="X67" s="58"/>
      <c r="Y67" s="58"/>
      <c r="Z67" s="58"/>
      <c r="AA67" s="58"/>
    </row>
    <row r="68" spans="1:27" ht="15.6">
      <c r="A68" s="58"/>
      <c r="B68" s="1170"/>
      <c r="C68" s="1172"/>
      <c r="D68" s="1172"/>
      <c r="E68" s="1172"/>
      <c r="F68" s="1173"/>
      <c r="G68" s="1174"/>
      <c r="H68" s="1173"/>
      <c r="I68" s="340">
        <v>3170.88</v>
      </c>
      <c r="J68" s="340">
        <v>3170.88</v>
      </c>
      <c r="K68" s="340">
        <v>3170.88</v>
      </c>
      <c r="L68" s="340">
        <v>3170.88</v>
      </c>
      <c r="M68" s="340">
        <v>3170.88</v>
      </c>
      <c r="N68" s="340">
        <v>3170.88</v>
      </c>
      <c r="O68" s="340">
        <v>3170.88</v>
      </c>
      <c r="P68" s="340">
        <v>3170.88</v>
      </c>
      <c r="Q68" s="340">
        <v>3170.88</v>
      </c>
      <c r="R68" s="340">
        <v>3170.88</v>
      </c>
      <c r="S68" s="340">
        <v>3170.88</v>
      </c>
      <c r="T68" s="340">
        <v>3170.88</v>
      </c>
      <c r="U68" s="381">
        <f t="shared" si="6"/>
        <v>38050.560000000005</v>
      </c>
      <c r="V68" s="1178"/>
      <c r="W68" s="58"/>
      <c r="X68" s="58"/>
      <c r="Y68" s="58"/>
      <c r="Z68" s="58"/>
      <c r="AA68" s="58"/>
    </row>
    <row r="69" spans="1:27" ht="29.25" customHeight="1">
      <c r="A69" s="58"/>
      <c r="B69" s="1170"/>
      <c r="C69" s="1172" t="s">
        <v>1100</v>
      </c>
      <c r="D69" s="1172"/>
      <c r="E69" s="1172"/>
      <c r="F69" s="1173">
        <v>360</v>
      </c>
      <c r="G69" s="1174" t="s">
        <v>1093</v>
      </c>
      <c r="H69" s="1175">
        <v>7862</v>
      </c>
      <c r="I69" s="338">
        <v>1</v>
      </c>
      <c r="J69" s="338">
        <v>1</v>
      </c>
      <c r="K69" s="338">
        <v>1</v>
      </c>
      <c r="L69" s="338">
        <v>1</v>
      </c>
      <c r="M69" s="338">
        <v>1</v>
      </c>
      <c r="N69" s="338">
        <v>1</v>
      </c>
      <c r="O69" s="338">
        <v>1</v>
      </c>
      <c r="P69" s="338">
        <v>1</v>
      </c>
      <c r="Q69" s="338">
        <v>1</v>
      </c>
      <c r="R69" s="338">
        <v>1</v>
      </c>
      <c r="S69" s="338">
        <v>1</v>
      </c>
      <c r="T69" s="339">
        <v>1</v>
      </c>
      <c r="U69" s="354">
        <f t="shared" si="6"/>
        <v>12</v>
      </c>
      <c r="V69" s="1178"/>
      <c r="W69" s="58"/>
      <c r="X69" s="58"/>
      <c r="Y69" s="58"/>
      <c r="Z69" s="58"/>
      <c r="AA69" s="58"/>
    </row>
    <row r="70" spans="1:27" ht="27.75" customHeight="1">
      <c r="A70" s="58"/>
      <c r="B70" s="1170"/>
      <c r="C70" s="1172"/>
      <c r="D70" s="1172"/>
      <c r="E70" s="1172"/>
      <c r="F70" s="1173"/>
      <c r="G70" s="1174"/>
      <c r="H70" s="1173"/>
      <c r="I70" s="340">
        <v>3170.88</v>
      </c>
      <c r="J70" s="340">
        <v>3170.88</v>
      </c>
      <c r="K70" s="340">
        <v>3170.88</v>
      </c>
      <c r="L70" s="340">
        <v>3170.88</v>
      </c>
      <c r="M70" s="340">
        <v>3170.88</v>
      </c>
      <c r="N70" s="340">
        <v>3170.88</v>
      </c>
      <c r="O70" s="340">
        <v>3170.88</v>
      </c>
      <c r="P70" s="340">
        <v>3170.88</v>
      </c>
      <c r="Q70" s="340">
        <v>3170.88</v>
      </c>
      <c r="R70" s="340">
        <v>3170.88</v>
      </c>
      <c r="S70" s="340">
        <v>3170.88</v>
      </c>
      <c r="T70" s="340">
        <v>3170.88</v>
      </c>
      <c r="U70" s="381">
        <f t="shared" si="6"/>
        <v>38050.560000000005</v>
      </c>
      <c r="V70" s="1178"/>
      <c r="W70" s="58"/>
      <c r="X70" s="58"/>
      <c r="Y70" s="58"/>
      <c r="Z70" s="58"/>
      <c r="AA70" s="58"/>
    </row>
    <row r="71" spans="1:27" ht="32.25" customHeight="1">
      <c r="A71" s="58"/>
      <c r="B71" s="1170"/>
      <c r="C71" s="1172" t="s">
        <v>1074</v>
      </c>
      <c r="D71" s="1172"/>
      <c r="E71" s="1172"/>
      <c r="F71" s="1173">
        <v>360</v>
      </c>
      <c r="G71" s="1174" t="s">
        <v>1096</v>
      </c>
      <c r="H71" s="1175">
        <v>7862</v>
      </c>
      <c r="I71" s="338">
        <v>1</v>
      </c>
      <c r="J71" s="338">
        <v>1</v>
      </c>
      <c r="K71" s="338">
        <v>1</v>
      </c>
      <c r="L71" s="338">
        <v>1</v>
      </c>
      <c r="M71" s="338">
        <v>1</v>
      </c>
      <c r="N71" s="338">
        <v>1</v>
      </c>
      <c r="O71" s="338">
        <v>1</v>
      </c>
      <c r="P71" s="338">
        <v>1</v>
      </c>
      <c r="Q71" s="338">
        <v>1</v>
      </c>
      <c r="R71" s="338">
        <v>1</v>
      </c>
      <c r="S71" s="338">
        <v>1</v>
      </c>
      <c r="T71" s="339">
        <v>1</v>
      </c>
      <c r="U71" s="354">
        <f t="shared" si="6"/>
        <v>12</v>
      </c>
      <c r="V71" s="1178"/>
      <c r="W71" s="58"/>
      <c r="X71" s="58"/>
      <c r="Y71" s="58"/>
      <c r="Z71" s="58"/>
      <c r="AA71" s="58"/>
    </row>
    <row r="72" spans="1:27" ht="30.75" customHeight="1">
      <c r="A72" s="58"/>
      <c r="B72" s="1170"/>
      <c r="C72" s="1172"/>
      <c r="D72" s="1172"/>
      <c r="E72" s="1172"/>
      <c r="F72" s="1173"/>
      <c r="G72" s="1174"/>
      <c r="H72" s="1173"/>
      <c r="I72" s="340">
        <v>3170.88</v>
      </c>
      <c r="J72" s="340">
        <v>3170.88</v>
      </c>
      <c r="K72" s="340">
        <v>3170.88</v>
      </c>
      <c r="L72" s="340">
        <v>3170.88</v>
      </c>
      <c r="M72" s="340">
        <v>3170.88</v>
      </c>
      <c r="N72" s="340">
        <v>3170.88</v>
      </c>
      <c r="O72" s="340">
        <v>3170.88</v>
      </c>
      <c r="P72" s="340">
        <v>3170.88</v>
      </c>
      <c r="Q72" s="340">
        <v>3170.88</v>
      </c>
      <c r="R72" s="340">
        <v>3170.88</v>
      </c>
      <c r="S72" s="340">
        <v>3170.9</v>
      </c>
      <c r="T72" s="340">
        <v>3170.99</v>
      </c>
      <c r="U72" s="381">
        <f t="shared" si="6"/>
        <v>38050.69</v>
      </c>
      <c r="V72" s="1178"/>
      <c r="W72" s="58"/>
      <c r="X72" s="58"/>
      <c r="Y72" s="58"/>
      <c r="Z72" s="58"/>
      <c r="AA72" s="58"/>
    </row>
    <row r="73" spans="1:27" ht="21">
      <c r="A73" s="58"/>
      <c r="B73" s="1179" t="s">
        <v>116</v>
      </c>
      <c r="C73" s="1179"/>
      <c r="D73" s="1179"/>
      <c r="E73" s="1179"/>
      <c r="F73" s="1179"/>
      <c r="G73" s="1179"/>
      <c r="H73" s="1179"/>
      <c r="I73" s="1179"/>
      <c r="J73" s="1179"/>
      <c r="K73" s="1179"/>
      <c r="L73" s="1179"/>
      <c r="M73" s="1179"/>
      <c r="N73" s="1179"/>
      <c r="O73" s="1179"/>
      <c r="P73" s="1179"/>
      <c r="Q73" s="1179"/>
      <c r="R73" s="1179"/>
      <c r="S73" s="1179"/>
      <c r="T73" s="1179"/>
      <c r="U73" s="355">
        <f>SUM(U64,U66,U68,U70,U72)</f>
        <v>190252.93000000002</v>
      </c>
      <c r="V73" s="361"/>
      <c r="W73" s="225"/>
      <c r="X73" s="225"/>
      <c r="Y73" s="226"/>
      <c r="Z73" s="58"/>
      <c r="AA73" s="58"/>
    </row>
  </sheetData>
  <mergeCells count="176">
    <mergeCell ref="B73:T73"/>
    <mergeCell ref="C69:E70"/>
    <mergeCell ref="F69:F70"/>
    <mergeCell ref="G69:G70"/>
    <mergeCell ref="H69:H70"/>
    <mergeCell ref="C71:E72"/>
    <mergeCell ref="F71:F72"/>
    <mergeCell ref="G71:G72"/>
    <mergeCell ref="H71:H72"/>
    <mergeCell ref="H52:H53"/>
    <mergeCell ref="C65:E66"/>
    <mergeCell ref="F65:F66"/>
    <mergeCell ref="G65:G66"/>
    <mergeCell ref="H65:H66"/>
    <mergeCell ref="C67:E68"/>
    <mergeCell ref="F67:F68"/>
    <mergeCell ref="G67:G68"/>
    <mergeCell ref="H67:H68"/>
    <mergeCell ref="B58:T58"/>
    <mergeCell ref="B60:V60"/>
    <mergeCell ref="B61:V61"/>
    <mergeCell ref="B62:B72"/>
    <mergeCell ref="C62:E62"/>
    <mergeCell ref="C63:E64"/>
    <mergeCell ref="F63:F64"/>
    <mergeCell ref="G63:G64"/>
    <mergeCell ref="H63:H64"/>
    <mergeCell ref="V63:V72"/>
    <mergeCell ref="B45:V45"/>
    <mergeCell ref="B46:V46"/>
    <mergeCell ref="B47:B57"/>
    <mergeCell ref="C47:E47"/>
    <mergeCell ref="C48:E49"/>
    <mergeCell ref="F48:F49"/>
    <mergeCell ref="G48:G49"/>
    <mergeCell ref="H48:H49"/>
    <mergeCell ref="V48:V57"/>
    <mergeCell ref="C50:E51"/>
    <mergeCell ref="C54:E55"/>
    <mergeCell ref="F54:F55"/>
    <mergeCell ref="G54:G55"/>
    <mergeCell ref="H54:H55"/>
    <mergeCell ref="C56:E57"/>
    <mergeCell ref="F56:F57"/>
    <mergeCell ref="G56:G57"/>
    <mergeCell ref="H56:H57"/>
    <mergeCell ref="F50:F51"/>
    <mergeCell ref="G50:G51"/>
    <mergeCell ref="H50:H51"/>
    <mergeCell ref="C52:E53"/>
    <mergeCell ref="F52:F53"/>
    <mergeCell ref="G52:G53"/>
    <mergeCell ref="C41:F41"/>
    <mergeCell ref="G41:G42"/>
    <mergeCell ref="U41:U42"/>
    <mergeCell ref="C42:F42"/>
    <mergeCell ref="C43:F43"/>
    <mergeCell ref="G43:G44"/>
    <mergeCell ref="U43:U44"/>
    <mergeCell ref="C44:F44"/>
    <mergeCell ref="C37:F37"/>
    <mergeCell ref="G37:G38"/>
    <mergeCell ref="U37:U38"/>
    <mergeCell ref="C38:F38"/>
    <mergeCell ref="C39:F39"/>
    <mergeCell ref="G39:G40"/>
    <mergeCell ref="U39:U40"/>
    <mergeCell ref="C40:F40"/>
    <mergeCell ref="C31:F31"/>
    <mergeCell ref="C32:F32"/>
    <mergeCell ref="U32:U33"/>
    <mergeCell ref="C33:F33"/>
    <mergeCell ref="C34:F34"/>
    <mergeCell ref="C35:F35"/>
    <mergeCell ref="G35:G36"/>
    <mergeCell ref="U35:U36"/>
    <mergeCell ref="C36:F36"/>
    <mergeCell ref="C25:F25"/>
    <mergeCell ref="C26:F26"/>
    <mergeCell ref="U26:U27"/>
    <mergeCell ref="C27:F27"/>
    <mergeCell ref="C28:F28"/>
    <mergeCell ref="C29:F29"/>
    <mergeCell ref="U29:U30"/>
    <mergeCell ref="C30:F30"/>
    <mergeCell ref="R23:T23"/>
    <mergeCell ref="C24:D24"/>
    <mergeCell ref="E24:F24"/>
    <mergeCell ref="G24:H24"/>
    <mergeCell ref="I24:K24"/>
    <mergeCell ref="L24:N24"/>
    <mergeCell ref="O24:Q24"/>
    <mergeCell ref="R24:T24"/>
    <mergeCell ref="C23:D23"/>
    <mergeCell ref="E23:F23"/>
    <mergeCell ref="G23:H23"/>
    <mergeCell ref="I23:K23"/>
    <mergeCell ref="L23:N23"/>
    <mergeCell ref="O23:Q23"/>
    <mergeCell ref="R21:T21"/>
    <mergeCell ref="C22:D22"/>
    <mergeCell ref="E22:F22"/>
    <mergeCell ref="G22:H22"/>
    <mergeCell ref="I22:K22"/>
    <mergeCell ref="L22:N22"/>
    <mergeCell ref="O22:Q22"/>
    <mergeCell ref="R22:T22"/>
    <mergeCell ref="C21:D21"/>
    <mergeCell ref="E21:F21"/>
    <mergeCell ref="G21:H21"/>
    <mergeCell ref="I21:K21"/>
    <mergeCell ref="L21:N21"/>
    <mergeCell ref="O21:Q21"/>
    <mergeCell ref="R19:T19"/>
    <mergeCell ref="C20:D20"/>
    <mergeCell ref="E20:F20"/>
    <mergeCell ref="G20:H20"/>
    <mergeCell ref="I20:K20"/>
    <mergeCell ref="L20:N20"/>
    <mergeCell ref="O20:Q20"/>
    <mergeCell ref="R20:T20"/>
    <mergeCell ref="C19:D19"/>
    <mergeCell ref="E19:F19"/>
    <mergeCell ref="G19:H19"/>
    <mergeCell ref="I19:K19"/>
    <mergeCell ref="L19:N19"/>
    <mergeCell ref="O19:Q19"/>
    <mergeCell ref="R17:T17"/>
    <mergeCell ref="C18:D18"/>
    <mergeCell ref="E18:F18"/>
    <mergeCell ref="G18:H18"/>
    <mergeCell ref="I18:K18"/>
    <mergeCell ref="L18:N18"/>
    <mergeCell ref="O18:Q18"/>
    <mergeCell ref="R18:T18"/>
    <mergeCell ref="C17:D17"/>
    <mergeCell ref="E17:F17"/>
    <mergeCell ref="G17:H17"/>
    <mergeCell ref="I17:K17"/>
    <mergeCell ref="L17:N17"/>
    <mergeCell ref="O17:Q17"/>
    <mergeCell ref="B15:U15"/>
    <mergeCell ref="C16:D16"/>
    <mergeCell ref="E16:F16"/>
    <mergeCell ref="G16:H16"/>
    <mergeCell ref="I16:K16"/>
    <mergeCell ref="L16:N16"/>
    <mergeCell ref="O16:Q16"/>
    <mergeCell ref="R16:T16"/>
    <mergeCell ref="B10:U10"/>
    <mergeCell ref="B11:U11"/>
    <mergeCell ref="B12:U12"/>
    <mergeCell ref="B13:U13"/>
    <mergeCell ref="B14:D14"/>
    <mergeCell ref="E14:U14"/>
    <mergeCell ref="C1:T1"/>
    <mergeCell ref="C2:T2"/>
    <mergeCell ref="D3:S3"/>
    <mergeCell ref="B5:D5"/>
    <mergeCell ref="E5:O5"/>
    <mergeCell ref="Q5:U5"/>
    <mergeCell ref="B8:U8"/>
    <mergeCell ref="B9:C9"/>
    <mergeCell ref="D9:E9"/>
    <mergeCell ref="F9:G9"/>
    <mergeCell ref="H9:M9"/>
    <mergeCell ref="N9:P9"/>
    <mergeCell ref="Q9:U9"/>
    <mergeCell ref="B6:D6"/>
    <mergeCell ref="E6:J6"/>
    <mergeCell ref="K6:U6"/>
    <mergeCell ref="B7:D7"/>
    <mergeCell ref="E7:G7"/>
    <mergeCell ref="H7:K7"/>
    <mergeCell ref="L7:O7"/>
    <mergeCell ref="P7:U7"/>
  </mergeCells>
  <pageMargins left="0.19685039370078741" right="0.15748031496062992" top="0.74803149606299213" bottom="0.74803149606299213" header="0.31496062992125984" footer="0.31496062992125984"/>
  <pageSetup scale="58"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2:AA29"/>
  <sheetViews>
    <sheetView view="pageBreakPreview" zoomScaleNormal="100" zoomScaleSheetLayoutView="100" workbookViewId="0">
      <selection activeCell="A28" sqref="A28:L29"/>
    </sheetView>
  </sheetViews>
  <sheetFormatPr baseColWidth="10" defaultRowHeight="14.4"/>
  <cols>
    <col min="1" max="1" width="7.109375" customWidth="1"/>
    <col min="2" max="2" width="8.6640625" customWidth="1"/>
    <col min="3" max="3" width="3.109375" customWidth="1"/>
    <col min="4" max="4" width="9.5546875" customWidth="1"/>
    <col min="12" max="12" width="13.109375" customWidth="1"/>
    <col min="14" max="14" width="7.5546875" customWidth="1"/>
  </cols>
  <sheetData>
    <row r="2" spans="1:27" ht="57" customHeight="1">
      <c r="B2" s="44"/>
      <c r="C2" s="383" t="s">
        <v>263</v>
      </c>
      <c r="D2" s="383"/>
      <c r="E2" s="383"/>
      <c r="F2" s="383"/>
      <c r="G2" s="383"/>
      <c r="H2" s="383"/>
      <c r="I2" s="383"/>
      <c r="J2" s="383"/>
      <c r="K2" s="383"/>
      <c r="L2" s="383"/>
    </row>
    <row r="3" spans="1:27" ht="9" customHeight="1">
      <c r="B3" s="45"/>
      <c r="C3" s="45"/>
      <c r="D3" s="45"/>
      <c r="E3" s="45"/>
      <c r="F3" s="45"/>
      <c r="G3" s="45"/>
      <c r="H3" s="45"/>
      <c r="I3" s="45"/>
      <c r="J3" s="45"/>
      <c r="K3" s="45"/>
      <c r="L3" s="45"/>
    </row>
    <row r="4" spans="1:27" ht="7.95" hidden="1" customHeight="1">
      <c r="B4" s="45"/>
      <c r="C4" s="45"/>
      <c r="D4" s="45"/>
      <c r="E4" s="45"/>
      <c r="F4" s="45"/>
      <c r="G4" s="45"/>
      <c r="H4" s="45"/>
      <c r="I4" s="45"/>
      <c r="J4" s="45"/>
      <c r="K4" s="45"/>
      <c r="L4" s="45"/>
    </row>
    <row r="5" spans="1:27" ht="24.6">
      <c r="B5" s="384" t="s">
        <v>536</v>
      </c>
      <c r="C5" s="384"/>
      <c r="D5" s="384"/>
      <c r="E5" s="384"/>
      <c r="F5" s="384"/>
      <c r="G5" s="384"/>
      <c r="H5" s="384"/>
      <c r="I5" s="384"/>
      <c r="J5" s="384"/>
      <c r="K5" s="384"/>
      <c r="L5" s="45"/>
    </row>
    <row r="6" spans="1:27">
      <c r="B6" s="45"/>
      <c r="C6" s="45"/>
      <c r="D6" s="45"/>
      <c r="E6" s="45"/>
      <c r="F6" s="45"/>
      <c r="G6" s="45"/>
      <c r="H6" s="45"/>
      <c r="I6" s="45"/>
      <c r="J6" s="45"/>
      <c r="K6" s="45"/>
      <c r="L6" s="45"/>
    </row>
    <row r="7" spans="1:27" ht="28.5" customHeight="1">
      <c r="A7" s="42"/>
      <c r="B7" s="123"/>
      <c r="C7" s="124"/>
      <c r="D7" s="124"/>
      <c r="E7" s="124"/>
      <c r="F7" s="124"/>
      <c r="G7" s="124"/>
      <c r="H7" s="124"/>
      <c r="I7" s="124"/>
      <c r="J7" s="124"/>
      <c r="K7" s="124"/>
      <c r="L7" s="124"/>
    </row>
    <row r="8" spans="1:27" ht="19.8">
      <c r="A8" s="42"/>
      <c r="B8" s="124"/>
      <c r="C8" s="124"/>
      <c r="D8" s="124"/>
      <c r="E8" s="124"/>
      <c r="F8" s="124"/>
      <c r="G8" s="124"/>
      <c r="H8" s="124"/>
      <c r="I8" s="124"/>
      <c r="J8" s="124"/>
      <c r="K8" s="124"/>
      <c r="L8" s="124"/>
    </row>
    <row r="9" spans="1:27" ht="19.8">
      <c r="A9" s="42"/>
      <c r="B9" s="124"/>
      <c r="C9" s="124"/>
      <c r="D9" s="124"/>
      <c r="E9" s="124"/>
      <c r="F9" s="124"/>
      <c r="G9" s="124"/>
      <c r="H9" s="124"/>
      <c r="I9" s="124"/>
      <c r="J9" s="124"/>
      <c r="K9" s="124"/>
      <c r="L9" s="124"/>
    </row>
    <row r="10" spans="1:27" ht="19.8">
      <c r="A10" s="42"/>
      <c r="B10" s="124"/>
      <c r="C10" s="124"/>
      <c r="D10" s="124"/>
      <c r="E10" s="124"/>
      <c r="G10" s="124"/>
      <c r="H10" s="124"/>
      <c r="I10" s="124"/>
      <c r="J10" s="124"/>
      <c r="K10" s="124"/>
      <c r="L10" s="124"/>
    </row>
    <row r="11" spans="1:27" ht="34.799999999999997">
      <c r="A11" s="42"/>
      <c r="B11" s="124"/>
      <c r="C11" s="124"/>
      <c r="D11" s="124"/>
      <c r="E11" s="124"/>
      <c r="F11" s="124"/>
      <c r="G11" s="124"/>
      <c r="H11" s="124"/>
      <c r="I11" s="124"/>
      <c r="J11" s="124"/>
      <c r="K11" s="124"/>
      <c r="L11" s="124"/>
      <c r="M11" s="43"/>
      <c r="N11" s="43"/>
      <c r="O11" s="43"/>
      <c r="P11" s="43"/>
      <c r="Q11" s="43"/>
      <c r="R11" s="43"/>
      <c r="S11" s="43"/>
      <c r="T11" s="43"/>
      <c r="U11" s="43"/>
      <c r="V11" s="43"/>
      <c r="W11" s="43"/>
      <c r="X11" s="43"/>
      <c r="Y11" s="43"/>
      <c r="Z11" s="43"/>
      <c r="AA11" s="43"/>
    </row>
    <row r="12" spans="1:27" ht="19.8">
      <c r="A12" s="42"/>
      <c r="B12" s="124"/>
      <c r="C12" s="124"/>
      <c r="D12" s="124"/>
      <c r="E12" s="124"/>
      <c r="F12" s="124"/>
      <c r="G12" s="124"/>
      <c r="H12" s="124"/>
      <c r="I12" s="124"/>
      <c r="J12" s="124"/>
      <c r="K12" s="124"/>
      <c r="L12" s="124"/>
    </row>
    <row r="13" spans="1:27" ht="19.8">
      <c r="A13" s="42"/>
      <c r="B13" s="124"/>
      <c r="C13" s="124"/>
      <c r="D13" s="124"/>
      <c r="E13" s="124"/>
      <c r="F13" s="124"/>
      <c r="G13" s="124"/>
      <c r="H13" s="124"/>
      <c r="I13" s="124"/>
      <c r="J13" s="124"/>
      <c r="K13" s="124"/>
      <c r="L13" s="124"/>
    </row>
    <row r="14" spans="1:27" ht="19.8">
      <c r="A14" s="42"/>
      <c r="B14" s="124"/>
      <c r="C14" s="124"/>
      <c r="D14" s="124"/>
      <c r="E14" s="124"/>
      <c r="F14" s="124"/>
      <c r="G14" s="124"/>
      <c r="H14" s="124"/>
      <c r="I14" s="124"/>
      <c r="J14" s="124"/>
      <c r="K14" s="124"/>
      <c r="L14" s="124"/>
    </row>
    <row r="15" spans="1:27" ht="19.8">
      <c r="A15" s="42"/>
      <c r="B15" s="124"/>
      <c r="C15" s="124"/>
      <c r="D15" s="124"/>
      <c r="E15" s="124"/>
      <c r="F15" s="124"/>
      <c r="G15" s="124"/>
      <c r="H15" s="124"/>
      <c r="I15" s="124"/>
      <c r="J15" s="124"/>
      <c r="K15" s="124"/>
      <c r="L15" s="124"/>
    </row>
    <row r="16" spans="1:27" ht="19.8">
      <c r="A16" s="42"/>
      <c r="B16" s="124"/>
      <c r="C16" s="124"/>
      <c r="D16" s="124"/>
      <c r="E16" s="124"/>
      <c r="F16" s="124"/>
      <c r="G16" s="124"/>
      <c r="H16" s="124"/>
      <c r="I16" s="124"/>
      <c r="J16" s="124"/>
      <c r="K16" s="124"/>
      <c r="L16" s="124"/>
    </row>
    <row r="17" spans="1:12" ht="19.8">
      <c r="A17" s="42"/>
      <c r="B17" s="124"/>
      <c r="C17" s="124"/>
      <c r="D17" s="124"/>
      <c r="E17" s="124"/>
      <c r="F17" s="124"/>
      <c r="G17" s="124"/>
      <c r="H17" s="124"/>
      <c r="I17" s="124"/>
      <c r="J17" s="124"/>
      <c r="K17" s="124"/>
      <c r="L17" s="124"/>
    </row>
    <row r="18" spans="1:12" ht="19.8">
      <c r="A18" s="42"/>
      <c r="B18" s="124"/>
      <c r="C18" s="124"/>
      <c r="D18" s="124"/>
      <c r="E18" s="124"/>
      <c r="F18" s="124"/>
      <c r="G18" s="124"/>
      <c r="H18" s="124"/>
      <c r="I18" s="124"/>
      <c r="J18" s="124"/>
      <c r="K18" s="124"/>
      <c r="L18" s="124"/>
    </row>
    <row r="19" spans="1:12" ht="25.95" customHeight="1">
      <c r="A19" s="42"/>
      <c r="B19" s="124"/>
      <c r="C19" s="124"/>
      <c r="D19" s="124"/>
      <c r="E19" s="124"/>
      <c r="F19" s="124"/>
      <c r="G19" s="124"/>
      <c r="H19" s="124"/>
      <c r="I19" s="124"/>
      <c r="J19" s="124"/>
      <c r="K19" s="124"/>
      <c r="L19" s="124"/>
    </row>
    <row r="20" spans="1:12" ht="25.95" customHeight="1">
      <c r="A20" s="42"/>
      <c r="B20" s="124"/>
      <c r="C20" s="124"/>
      <c r="D20" s="124"/>
      <c r="E20" s="124"/>
      <c r="F20" s="124"/>
      <c r="G20" s="124"/>
      <c r="H20" s="124"/>
      <c r="I20" s="124"/>
      <c r="J20" s="124"/>
      <c r="K20" s="124"/>
      <c r="L20" s="124"/>
    </row>
    <row r="21" spans="1:12" ht="19.8">
      <c r="A21" s="42"/>
      <c r="B21" s="124"/>
      <c r="C21" s="124"/>
      <c r="D21" s="124"/>
      <c r="E21" s="124"/>
      <c r="F21" s="124"/>
      <c r="G21" s="124"/>
      <c r="H21" s="124"/>
      <c r="I21" s="124"/>
      <c r="J21" s="124"/>
      <c r="K21" s="124"/>
      <c r="L21" s="124"/>
    </row>
    <row r="22" spans="1:12" ht="23.4" customHeight="1">
      <c r="A22" s="42"/>
      <c r="B22" s="124"/>
      <c r="C22" s="124"/>
      <c r="D22" s="124"/>
      <c r="E22" s="124"/>
      <c r="F22" s="124"/>
      <c r="G22" s="124"/>
      <c r="H22" s="124"/>
      <c r="I22" s="124"/>
      <c r="J22" s="124"/>
      <c r="K22" s="124"/>
      <c r="L22" s="124"/>
    </row>
    <row r="23" spans="1:12" ht="8.25" customHeight="1">
      <c r="A23" s="42"/>
      <c r="B23" s="124"/>
      <c r="C23" s="124"/>
      <c r="D23" s="124"/>
      <c r="E23" s="124"/>
      <c r="F23" s="124"/>
      <c r="G23" s="124"/>
      <c r="H23" s="124"/>
      <c r="I23" s="124"/>
      <c r="J23" s="124"/>
      <c r="K23" s="124"/>
      <c r="L23" s="124"/>
    </row>
    <row r="24" spans="1:12" ht="10.5" customHeight="1">
      <c r="A24" s="42"/>
      <c r="B24" s="124"/>
      <c r="C24" s="124"/>
      <c r="D24" s="124"/>
      <c r="E24" s="124"/>
      <c r="F24" s="124"/>
      <c r="G24" s="124"/>
      <c r="H24" s="124"/>
      <c r="I24" s="124"/>
      <c r="J24" s="124"/>
      <c r="K24" s="124"/>
      <c r="L24" s="124"/>
    </row>
    <row r="25" spans="1:12" ht="10.5" customHeight="1">
      <c r="A25" s="42"/>
      <c r="B25" s="124"/>
      <c r="C25" s="124"/>
      <c r="D25" s="124"/>
      <c r="E25" s="124"/>
      <c r="F25" s="124"/>
      <c r="G25" s="124"/>
      <c r="H25" s="124"/>
      <c r="I25" s="124"/>
      <c r="J25" s="124"/>
      <c r="K25" s="124"/>
      <c r="L25" s="124"/>
    </row>
    <row r="26" spans="1:12" ht="8.4" customHeight="1">
      <c r="A26" s="125"/>
      <c r="B26" s="125"/>
      <c r="C26" s="125"/>
      <c r="D26" s="125"/>
      <c r="E26" s="125"/>
      <c r="F26" s="125"/>
      <c r="G26" s="125"/>
      <c r="H26" s="125"/>
      <c r="I26" s="125"/>
      <c r="J26" s="125"/>
      <c r="K26" s="125"/>
      <c r="L26" s="125"/>
    </row>
    <row r="27" spans="1:12" ht="6.6" customHeight="1">
      <c r="A27" s="125"/>
      <c r="B27" s="125"/>
      <c r="C27" s="125"/>
      <c r="D27" s="125"/>
      <c r="E27" s="125"/>
      <c r="F27" s="125"/>
      <c r="G27" s="125"/>
      <c r="H27" s="125"/>
      <c r="I27" s="125"/>
      <c r="J27" s="125"/>
      <c r="K27" s="125"/>
      <c r="L27" s="125"/>
    </row>
    <row r="28" spans="1:12">
      <c r="A28" s="382" t="s">
        <v>990</v>
      </c>
      <c r="B28" s="382"/>
      <c r="C28" s="382"/>
      <c r="D28" s="382"/>
      <c r="E28" s="382"/>
      <c r="F28" s="382"/>
      <c r="G28" s="382"/>
      <c r="H28" s="382"/>
      <c r="I28" s="382"/>
      <c r="J28" s="382"/>
      <c r="K28" s="382"/>
      <c r="L28" s="382"/>
    </row>
    <row r="29" spans="1:12">
      <c r="A29" s="382"/>
      <c r="B29" s="382"/>
      <c r="C29" s="382"/>
      <c r="D29" s="382"/>
      <c r="E29" s="382"/>
      <c r="F29" s="382"/>
      <c r="G29" s="382"/>
      <c r="H29" s="382"/>
      <c r="I29" s="382"/>
      <c r="J29" s="382"/>
      <c r="K29" s="382"/>
      <c r="L29" s="382"/>
    </row>
  </sheetData>
  <mergeCells count="3">
    <mergeCell ref="A28:L29"/>
    <mergeCell ref="C2:L2"/>
    <mergeCell ref="B5:K5"/>
  </mergeCells>
  <printOptions horizontalCentered="1"/>
  <pageMargins left="0.35433070866141736" right="0.43307086614173229" top="0.51181102362204722" bottom="0.35433070866141736" header="0.31496062992125984" footer="0.19685039370078741"/>
  <pageSetup scale="89" orientation="landscape" r:id="rId1"/>
  <headerFooter>
    <oddFooter>&amp;C&amp;G</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59999389629810485"/>
  </sheetPr>
  <dimension ref="A1:Z92"/>
  <sheetViews>
    <sheetView view="pageBreakPreview" topLeftCell="B88" zoomScale="50" zoomScaleNormal="100" zoomScaleSheetLayoutView="50" workbookViewId="0">
      <selection activeCell="M88" sqref="M88"/>
    </sheetView>
  </sheetViews>
  <sheetFormatPr baseColWidth="10" defaultColWidth="11.44140625" defaultRowHeight="13.8"/>
  <cols>
    <col min="1" max="1" width="1.109375" style="50" hidden="1" customWidth="1"/>
    <col min="2" max="2" width="23.44140625" style="50" customWidth="1"/>
    <col min="3" max="3" width="26.5546875" style="54" customWidth="1"/>
    <col min="4" max="4" width="27.6640625" style="54" customWidth="1"/>
    <col min="5" max="5" width="21.44140625" style="54" customWidth="1"/>
    <col min="6" max="6" width="22.33203125" style="55" customWidth="1"/>
    <col min="7" max="7" width="22.33203125" style="50" customWidth="1"/>
    <col min="8" max="8" width="15.6640625" style="50" customWidth="1"/>
    <col min="9" max="20" width="16" style="50" customWidth="1"/>
    <col min="21" max="21" width="23.88671875" style="50" customWidth="1"/>
    <col min="22" max="22" width="18.6640625" style="50" customWidth="1"/>
    <col min="23" max="23" width="16.44140625" style="75" customWidth="1"/>
    <col min="24" max="24" width="16.44140625" style="249" customWidth="1"/>
    <col min="25" max="25" width="16.44140625" style="75" customWidth="1"/>
    <col min="26" max="26" width="16.109375" style="50" customWidth="1"/>
    <col min="27" max="16384" width="11.44140625" style="50"/>
  </cols>
  <sheetData>
    <row r="1" spans="2:25" ht="44.4" customHeight="1">
      <c r="B1" s="49"/>
      <c r="C1" s="445" t="s">
        <v>1002</v>
      </c>
      <c r="D1" s="445"/>
      <c r="E1" s="445"/>
      <c r="F1" s="445"/>
      <c r="G1" s="445"/>
      <c r="H1" s="445"/>
      <c r="I1" s="445"/>
      <c r="J1" s="445"/>
      <c r="K1" s="445"/>
      <c r="L1" s="445"/>
      <c r="M1" s="445"/>
      <c r="N1" s="445"/>
      <c r="O1" s="445"/>
      <c r="P1" s="445"/>
      <c r="Q1" s="445"/>
      <c r="R1" s="445"/>
      <c r="S1" s="445"/>
      <c r="T1" s="445"/>
      <c r="U1" s="49"/>
    </row>
    <row r="2" spans="2:25" ht="43.95" customHeight="1" thickBot="1">
      <c r="B2" s="52"/>
      <c r="C2" s="468" t="s">
        <v>1164</v>
      </c>
      <c r="D2" s="468"/>
      <c r="E2" s="468"/>
      <c r="F2" s="468"/>
      <c r="G2" s="468"/>
      <c r="H2" s="468"/>
      <c r="I2" s="468"/>
      <c r="J2" s="468"/>
      <c r="K2" s="468"/>
      <c r="L2" s="468"/>
      <c r="M2" s="468"/>
      <c r="N2" s="468"/>
      <c r="O2" s="468"/>
      <c r="P2" s="468"/>
      <c r="Q2" s="468"/>
      <c r="R2" s="468"/>
      <c r="S2" s="468"/>
      <c r="T2" s="468"/>
      <c r="U2" s="52"/>
    </row>
    <row r="3" spans="2:25" ht="30.6" customHeight="1" thickBot="1">
      <c r="B3" s="53"/>
      <c r="D3" s="459" t="s">
        <v>133</v>
      </c>
      <c r="E3" s="460"/>
      <c r="F3" s="460"/>
      <c r="G3" s="460"/>
      <c r="H3" s="460"/>
      <c r="I3" s="460"/>
      <c r="J3" s="460"/>
      <c r="K3" s="460"/>
      <c r="L3" s="460"/>
      <c r="M3" s="460"/>
      <c r="N3" s="460"/>
      <c r="O3" s="460"/>
      <c r="P3" s="460"/>
      <c r="Q3" s="460"/>
      <c r="R3" s="460"/>
      <c r="S3" s="461"/>
      <c r="T3" s="53"/>
      <c r="U3" s="53"/>
    </row>
    <row r="4" spans="2:25" ht="27.6" customHeight="1" thickBot="1"/>
    <row r="5" spans="2:25" s="56" customFormat="1" ht="34.950000000000003" customHeight="1">
      <c r="B5" s="475" t="s">
        <v>134</v>
      </c>
      <c r="C5" s="476"/>
      <c r="D5" s="476"/>
      <c r="E5" s="479" t="s">
        <v>707</v>
      </c>
      <c r="F5" s="479"/>
      <c r="G5" s="479"/>
      <c r="H5" s="479"/>
      <c r="I5" s="479"/>
      <c r="J5" s="479"/>
      <c r="K5" s="479"/>
      <c r="L5" s="479"/>
      <c r="M5" s="479"/>
      <c r="N5" s="479"/>
      <c r="O5" s="479"/>
      <c r="P5" s="479"/>
      <c r="Q5" s="477" t="s">
        <v>1001</v>
      </c>
      <c r="R5" s="477"/>
      <c r="S5" s="477"/>
      <c r="T5" s="477"/>
      <c r="U5" s="478"/>
      <c r="W5" s="85"/>
      <c r="X5" s="122"/>
      <c r="Y5" s="85"/>
    </row>
    <row r="6" spans="2:25" s="56" customFormat="1" ht="34.950000000000003" customHeight="1">
      <c r="B6" s="466" t="s">
        <v>135</v>
      </c>
      <c r="C6" s="467"/>
      <c r="D6" s="467"/>
      <c r="E6" s="474" t="s">
        <v>136</v>
      </c>
      <c r="F6" s="474"/>
      <c r="G6" s="474"/>
      <c r="H6" s="474"/>
      <c r="I6" s="474"/>
      <c r="J6" s="474"/>
      <c r="K6" s="474"/>
      <c r="L6" s="469" t="s">
        <v>313</v>
      </c>
      <c r="M6" s="469"/>
      <c r="N6" s="469"/>
      <c r="O6" s="469"/>
      <c r="P6" s="469"/>
      <c r="Q6" s="469"/>
      <c r="R6" s="469"/>
      <c r="S6" s="469"/>
      <c r="T6" s="469"/>
      <c r="U6" s="470"/>
      <c r="W6" s="85"/>
      <c r="X6" s="122"/>
      <c r="Y6" s="85"/>
    </row>
    <row r="7" spans="2:25" s="56" customFormat="1" ht="34.950000000000003" customHeight="1" thickBot="1">
      <c r="B7" s="483" t="s">
        <v>962</v>
      </c>
      <c r="C7" s="484"/>
      <c r="D7" s="484"/>
      <c r="E7" s="489">
        <f>U54</f>
        <v>956311.1100000001</v>
      </c>
      <c r="F7" s="490"/>
      <c r="G7" s="491"/>
      <c r="H7" s="488" t="s">
        <v>991</v>
      </c>
      <c r="I7" s="488"/>
      <c r="J7" s="488"/>
      <c r="K7" s="488"/>
      <c r="L7" s="489">
        <v>716311.11</v>
      </c>
      <c r="M7" s="490"/>
      <c r="N7" s="490"/>
      <c r="O7" s="490"/>
      <c r="P7" s="486"/>
      <c r="Q7" s="486"/>
      <c r="R7" s="486"/>
      <c r="S7" s="486"/>
      <c r="T7" s="486"/>
      <c r="U7" s="487"/>
      <c r="W7" s="85"/>
      <c r="X7" s="122"/>
      <c r="Y7" s="85"/>
    </row>
    <row r="8" spans="2:25" s="58" customFormat="1" ht="28.2" customHeight="1" thickBot="1">
      <c r="B8" s="506" t="s">
        <v>137</v>
      </c>
      <c r="C8" s="507"/>
      <c r="D8" s="507"/>
      <c r="E8" s="507"/>
      <c r="F8" s="507"/>
      <c r="G8" s="507"/>
      <c r="H8" s="507"/>
      <c r="I8" s="507"/>
      <c r="J8" s="507"/>
      <c r="K8" s="507"/>
      <c r="L8" s="507"/>
      <c r="M8" s="507"/>
      <c r="N8" s="507"/>
      <c r="O8" s="507"/>
      <c r="P8" s="507"/>
      <c r="Q8" s="507"/>
      <c r="R8" s="507"/>
      <c r="S8" s="507"/>
      <c r="T8" s="507"/>
      <c r="U8" s="508"/>
      <c r="V8" s="56"/>
      <c r="W8" s="61"/>
      <c r="X8" s="118"/>
      <c r="Y8" s="61"/>
    </row>
    <row r="9" spans="2:25" s="58" customFormat="1" ht="28.2" customHeight="1" thickBot="1">
      <c r="B9" s="437" t="s">
        <v>138</v>
      </c>
      <c r="C9" s="438"/>
      <c r="D9" s="485" t="s">
        <v>117</v>
      </c>
      <c r="E9" s="485"/>
      <c r="F9" s="439" t="s">
        <v>139</v>
      </c>
      <c r="G9" s="439"/>
      <c r="H9" s="485" t="s">
        <v>118</v>
      </c>
      <c r="I9" s="485"/>
      <c r="J9" s="485"/>
      <c r="K9" s="485"/>
      <c r="L9" s="485"/>
      <c r="M9" s="485"/>
      <c r="N9" s="439" t="s">
        <v>140</v>
      </c>
      <c r="O9" s="439"/>
      <c r="P9" s="439"/>
      <c r="Q9" s="485" t="s">
        <v>119</v>
      </c>
      <c r="R9" s="485"/>
      <c r="S9" s="485"/>
      <c r="T9" s="485"/>
      <c r="U9" s="493"/>
      <c r="V9" s="56"/>
      <c r="W9" s="61"/>
      <c r="X9" s="118"/>
      <c r="Y9" s="61"/>
    </row>
    <row r="10" spans="2:25" s="58" customFormat="1" ht="28.2"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56"/>
      <c r="W10" s="61"/>
      <c r="X10" s="118"/>
      <c r="Y10" s="61"/>
    </row>
    <row r="11" spans="2:25" s="58" customFormat="1" ht="51.6" customHeight="1" thickBot="1">
      <c r="B11" s="497" t="s">
        <v>708</v>
      </c>
      <c r="C11" s="498"/>
      <c r="D11" s="498"/>
      <c r="E11" s="498"/>
      <c r="F11" s="498"/>
      <c r="G11" s="498"/>
      <c r="H11" s="498"/>
      <c r="I11" s="498"/>
      <c r="J11" s="498"/>
      <c r="K11" s="498"/>
      <c r="L11" s="498"/>
      <c r="M11" s="498"/>
      <c r="N11" s="498"/>
      <c r="O11" s="498"/>
      <c r="P11" s="498"/>
      <c r="Q11" s="498"/>
      <c r="R11" s="498"/>
      <c r="S11" s="498"/>
      <c r="T11" s="498"/>
      <c r="U11" s="499"/>
      <c r="V11" s="56"/>
      <c r="W11" s="61"/>
      <c r="X11" s="118"/>
      <c r="Y11" s="61"/>
    </row>
    <row r="12" spans="2:25" s="58" customFormat="1" ht="28.95"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c r="W12" s="61"/>
      <c r="X12" s="118"/>
      <c r="Y12" s="61"/>
    </row>
    <row r="13" spans="2:25" s="58" customFormat="1" ht="42" customHeight="1">
      <c r="B13" s="446" t="s">
        <v>709</v>
      </c>
      <c r="C13" s="447"/>
      <c r="D13" s="447"/>
      <c r="E13" s="447"/>
      <c r="F13" s="447"/>
      <c r="G13" s="447"/>
      <c r="H13" s="447"/>
      <c r="I13" s="447"/>
      <c r="J13" s="447"/>
      <c r="K13" s="447"/>
      <c r="L13" s="447"/>
      <c r="M13" s="447"/>
      <c r="N13" s="447"/>
      <c r="O13" s="447"/>
      <c r="P13" s="447"/>
      <c r="Q13" s="447"/>
      <c r="R13" s="447"/>
      <c r="S13" s="447"/>
      <c r="T13" s="447"/>
      <c r="U13" s="448"/>
      <c r="V13" s="56"/>
      <c r="W13" s="61"/>
      <c r="X13" s="118"/>
      <c r="Y13" s="61"/>
    </row>
    <row r="14" spans="2:25" s="58" customFormat="1" ht="32.4" customHeight="1" thickBot="1">
      <c r="B14" s="449" t="s">
        <v>710</v>
      </c>
      <c r="C14" s="450"/>
      <c r="D14" s="450"/>
      <c r="E14" s="451" t="s">
        <v>711</v>
      </c>
      <c r="F14" s="451"/>
      <c r="G14" s="451"/>
      <c r="H14" s="451"/>
      <c r="I14" s="451"/>
      <c r="J14" s="451"/>
      <c r="K14" s="451"/>
      <c r="L14" s="451"/>
      <c r="M14" s="451"/>
      <c r="N14" s="451"/>
      <c r="O14" s="451"/>
      <c r="P14" s="451"/>
      <c r="Q14" s="451"/>
      <c r="R14" s="451"/>
      <c r="S14" s="451"/>
      <c r="T14" s="451"/>
      <c r="U14" s="452"/>
      <c r="V14" s="56"/>
      <c r="W14" s="61"/>
      <c r="X14" s="118"/>
      <c r="Y14" s="61"/>
    </row>
    <row r="15" spans="2:25" s="58" customFormat="1" ht="36.6" customHeight="1" thickBot="1">
      <c r="B15" s="471" t="s">
        <v>436</v>
      </c>
      <c r="C15" s="472"/>
      <c r="D15" s="472"/>
      <c r="E15" s="472"/>
      <c r="F15" s="472"/>
      <c r="G15" s="472"/>
      <c r="H15" s="472"/>
      <c r="I15" s="472"/>
      <c r="J15" s="472"/>
      <c r="K15" s="472"/>
      <c r="L15" s="472"/>
      <c r="M15" s="472"/>
      <c r="N15" s="472"/>
      <c r="O15" s="472"/>
      <c r="P15" s="472"/>
      <c r="Q15" s="472"/>
      <c r="R15" s="472"/>
      <c r="S15" s="472"/>
      <c r="T15" s="472"/>
      <c r="U15" s="473"/>
      <c r="V15" s="56"/>
      <c r="W15" s="61"/>
      <c r="X15" s="118"/>
      <c r="Y15" s="61"/>
    </row>
    <row r="16" spans="2:25" s="58" customFormat="1" ht="37.950000000000003"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56"/>
      <c r="W16" s="61"/>
      <c r="X16" s="118"/>
      <c r="Y16" s="61"/>
    </row>
    <row r="17" spans="2:25" s="58" customFormat="1" ht="46.2" customHeight="1">
      <c r="B17" s="454" t="s">
        <v>89</v>
      </c>
      <c r="C17" s="436" t="s">
        <v>712</v>
      </c>
      <c r="D17" s="436"/>
      <c r="E17" s="436" t="s">
        <v>422</v>
      </c>
      <c r="F17" s="436"/>
      <c r="G17" s="436" t="s">
        <v>95</v>
      </c>
      <c r="H17" s="436"/>
      <c r="I17" s="436" t="s">
        <v>716</v>
      </c>
      <c r="J17" s="436"/>
      <c r="K17" s="436"/>
      <c r="L17" s="455" t="s">
        <v>158</v>
      </c>
      <c r="M17" s="464"/>
      <c r="N17" s="456"/>
      <c r="O17" s="436" t="s">
        <v>94</v>
      </c>
      <c r="P17" s="436"/>
      <c r="Q17" s="436"/>
      <c r="R17" s="436" t="s">
        <v>722</v>
      </c>
      <c r="S17" s="436"/>
      <c r="T17" s="436"/>
      <c r="U17" s="462">
        <f>U27</f>
        <v>1</v>
      </c>
      <c r="V17" s="56"/>
      <c r="W17" s="61"/>
      <c r="X17" s="118"/>
      <c r="Y17" s="61"/>
    </row>
    <row r="18" spans="2:25" s="58" customFormat="1" ht="45" customHeight="1">
      <c r="B18" s="454"/>
      <c r="C18" s="436"/>
      <c r="D18" s="436"/>
      <c r="E18" s="436"/>
      <c r="F18" s="436"/>
      <c r="G18" s="436"/>
      <c r="H18" s="436"/>
      <c r="I18" s="436"/>
      <c r="J18" s="436"/>
      <c r="K18" s="436"/>
      <c r="L18" s="457"/>
      <c r="M18" s="465"/>
      <c r="N18" s="458"/>
      <c r="O18" s="436"/>
      <c r="P18" s="436"/>
      <c r="Q18" s="436"/>
      <c r="R18" s="436"/>
      <c r="S18" s="436"/>
      <c r="T18" s="436"/>
      <c r="U18" s="463"/>
      <c r="V18" s="56"/>
      <c r="W18" s="61"/>
      <c r="X18" s="118"/>
      <c r="Y18" s="61"/>
    </row>
    <row r="19" spans="2:25" s="58" customFormat="1" ht="54" customHeight="1">
      <c r="B19" s="454" t="s">
        <v>433</v>
      </c>
      <c r="C19" s="455" t="s">
        <v>713</v>
      </c>
      <c r="D19" s="456"/>
      <c r="E19" s="436" t="s">
        <v>715</v>
      </c>
      <c r="F19" s="436"/>
      <c r="G19" s="436" t="s">
        <v>96</v>
      </c>
      <c r="H19" s="436"/>
      <c r="I19" s="436" t="s">
        <v>717</v>
      </c>
      <c r="J19" s="436"/>
      <c r="K19" s="436"/>
      <c r="L19" s="455" t="s">
        <v>158</v>
      </c>
      <c r="M19" s="464"/>
      <c r="N19" s="456"/>
      <c r="O19" s="436" t="s">
        <v>94</v>
      </c>
      <c r="P19" s="436"/>
      <c r="Q19" s="436"/>
      <c r="R19" s="436" t="s">
        <v>549</v>
      </c>
      <c r="S19" s="436"/>
      <c r="T19" s="436"/>
      <c r="U19" s="462">
        <f>U30</f>
        <v>1</v>
      </c>
      <c r="V19" s="56"/>
      <c r="W19" s="61"/>
      <c r="X19" s="118"/>
      <c r="Y19" s="61"/>
    </row>
    <row r="20" spans="2:25" s="58" customFormat="1" ht="34.200000000000003" customHeight="1">
      <c r="B20" s="454"/>
      <c r="C20" s="457"/>
      <c r="D20" s="458"/>
      <c r="E20" s="436"/>
      <c r="F20" s="436"/>
      <c r="G20" s="436"/>
      <c r="H20" s="436"/>
      <c r="I20" s="436"/>
      <c r="J20" s="436"/>
      <c r="K20" s="436"/>
      <c r="L20" s="457"/>
      <c r="M20" s="465"/>
      <c r="N20" s="458"/>
      <c r="O20" s="436"/>
      <c r="P20" s="436"/>
      <c r="Q20" s="436"/>
      <c r="R20" s="436"/>
      <c r="S20" s="436"/>
      <c r="T20" s="436"/>
      <c r="U20" s="463"/>
      <c r="V20" s="56"/>
      <c r="W20" s="61"/>
      <c r="X20" s="118"/>
      <c r="Y20" s="61"/>
    </row>
    <row r="21" spans="2:25" s="58" customFormat="1" ht="105" customHeight="1">
      <c r="B21" s="160" t="s">
        <v>278</v>
      </c>
      <c r="C21" s="436" t="s">
        <v>714</v>
      </c>
      <c r="D21" s="436"/>
      <c r="E21" s="436" t="s">
        <v>423</v>
      </c>
      <c r="F21" s="436"/>
      <c r="G21" s="434" t="s">
        <v>96</v>
      </c>
      <c r="H21" s="435"/>
      <c r="I21" s="436" t="s">
        <v>718</v>
      </c>
      <c r="J21" s="436"/>
      <c r="K21" s="436"/>
      <c r="L21" s="434" t="s">
        <v>158</v>
      </c>
      <c r="M21" s="440"/>
      <c r="N21" s="435"/>
      <c r="O21" s="434" t="s">
        <v>94</v>
      </c>
      <c r="P21" s="440"/>
      <c r="Q21" s="435"/>
      <c r="R21" s="434" t="s">
        <v>270</v>
      </c>
      <c r="S21" s="440"/>
      <c r="T21" s="435"/>
      <c r="U21" s="168">
        <f>U36</f>
        <v>1</v>
      </c>
      <c r="V21" s="56"/>
      <c r="W21" s="61"/>
      <c r="X21" s="118"/>
      <c r="Y21" s="61"/>
    </row>
    <row r="22" spans="2:25" s="58" customFormat="1" ht="105" customHeight="1">
      <c r="B22" s="503" t="s">
        <v>144</v>
      </c>
      <c r="C22" s="436" t="s">
        <v>426</v>
      </c>
      <c r="D22" s="436"/>
      <c r="E22" s="434" t="s">
        <v>147</v>
      </c>
      <c r="F22" s="435"/>
      <c r="G22" s="434" t="s">
        <v>97</v>
      </c>
      <c r="H22" s="435"/>
      <c r="I22" s="436" t="s">
        <v>719</v>
      </c>
      <c r="J22" s="436"/>
      <c r="K22" s="436"/>
      <c r="L22" s="434" t="s">
        <v>157</v>
      </c>
      <c r="M22" s="440"/>
      <c r="N22" s="435"/>
      <c r="O22" s="434" t="s">
        <v>94</v>
      </c>
      <c r="P22" s="440"/>
      <c r="Q22" s="435"/>
      <c r="R22" s="434" t="s">
        <v>722</v>
      </c>
      <c r="S22" s="440"/>
      <c r="T22" s="435"/>
      <c r="U22" s="168">
        <v>1</v>
      </c>
      <c r="V22" s="56"/>
      <c r="W22" s="61"/>
      <c r="X22" s="118"/>
      <c r="Y22" s="61"/>
    </row>
    <row r="23" spans="2:25" s="58" customFormat="1" ht="105" customHeight="1">
      <c r="B23" s="504"/>
      <c r="C23" s="434" t="s">
        <v>500</v>
      </c>
      <c r="D23" s="435"/>
      <c r="E23" s="434" t="s">
        <v>148</v>
      </c>
      <c r="F23" s="435"/>
      <c r="G23" s="434" t="s">
        <v>97</v>
      </c>
      <c r="H23" s="435"/>
      <c r="I23" s="434" t="s">
        <v>720</v>
      </c>
      <c r="J23" s="440"/>
      <c r="K23" s="435"/>
      <c r="L23" s="434" t="s">
        <v>157</v>
      </c>
      <c r="M23" s="440"/>
      <c r="N23" s="435"/>
      <c r="O23" s="434" t="s">
        <v>94</v>
      </c>
      <c r="P23" s="440"/>
      <c r="Q23" s="435"/>
      <c r="R23" s="434" t="s">
        <v>548</v>
      </c>
      <c r="S23" s="440"/>
      <c r="T23" s="435"/>
      <c r="U23" s="168">
        <f>U39</f>
        <v>1</v>
      </c>
      <c r="V23" s="56"/>
      <c r="W23" s="61"/>
      <c r="X23" s="118"/>
      <c r="Y23" s="61"/>
    </row>
    <row r="24" spans="2:25" s="58" customFormat="1" ht="105" customHeight="1" thickBot="1">
      <c r="B24" s="505"/>
      <c r="C24" s="492" t="s">
        <v>146</v>
      </c>
      <c r="D24" s="492"/>
      <c r="E24" s="492" t="s">
        <v>149</v>
      </c>
      <c r="F24" s="492"/>
      <c r="G24" s="441" t="s">
        <v>97</v>
      </c>
      <c r="H24" s="443"/>
      <c r="I24" s="492" t="s">
        <v>721</v>
      </c>
      <c r="J24" s="492"/>
      <c r="K24" s="492"/>
      <c r="L24" s="441" t="s">
        <v>157</v>
      </c>
      <c r="M24" s="442"/>
      <c r="N24" s="443"/>
      <c r="O24" s="441" t="s">
        <v>94</v>
      </c>
      <c r="P24" s="442"/>
      <c r="Q24" s="443"/>
      <c r="R24" s="441" t="s">
        <v>150</v>
      </c>
      <c r="S24" s="442"/>
      <c r="T24" s="443"/>
      <c r="U24" s="169">
        <f>U42</f>
        <v>1</v>
      </c>
      <c r="V24" s="56"/>
      <c r="W24" s="61"/>
      <c r="X24" s="118"/>
      <c r="Y24" s="61"/>
    </row>
    <row r="25" spans="2:25" s="58" customFormat="1" ht="1.5" customHeight="1" thickBot="1">
      <c r="B25" s="150"/>
      <c r="C25" s="151"/>
      <c r="D25" s="151"/>
      <c r="E25" s="151"/>
      <c r="F25" s="152"/>
      <c r="G25" s="151"/>
      <c r="H25" s="151"/>
      <c r="I25" s="151"/>
      <c r="J25" s="151"/>
      <c r="K25" s="151"/>
      <c r="L25" s="151"/>
      <c r="M25" s="151"/>
      <c r="N25" s="151"/>
      <c r="O25" s="151"/>
      <c r="P25" s="151"/>
      <c r="Q25" s="151"/>
      <c r="R25" s="151"/>
      <c r="S25" s="151"/>
      <c r="T25" s="151"/>
      <c r="U25" s="153"/>
      <c r="V25" s="56"/>
      <c r="W25" s="61"/>
      <c r="X25" s="118"/>
      <c r="Y25" s="61"/>
    </row>
    <row r="26" spans="2:25" s="58" customFormat="1" ht="40.200000000000003" customHeight="1">
      <c r="B26" s="265" t="s">
        <v>427</v>
      </c>
      <c r="C26" s="432" t="s">
        <v>142</v>
      </c>
      <c r="D26" s="432"/>
      <c r="E26" s="432"/>
      <c r="F26" s="432" t="s">
        <v>28</v>
      </c>
      <c r="G26" s="432"/>
      <c r="H26" s="194" t="s">
        <v>30</v>
      </c>
      <c r="I26" s="194" t="s">
        <v>31</v>
      </c>
      <c r="J26" s="194" t="s">
        <v>32</v>
      </c>
      <c r="K26" s="194" t="s">
        <v>33</v>
      </c>
      <c r="L26" s="194" t="s">
        <v>34</v>
      </c>
      <c r="M26" s="194" t="s">
        <v>35</v>
      </c>
      <c r="N26" s="194" t="s">
        <v>36</v>
      </c>
      <c r="O26" s="194" t="s">
        <v>37</v>
      </c>
      <c r="P26" s="194" t="s">
        <v>38</v>
      </c>
      <c r="Q26" s="194" t="s">
        <v>39</v>
      </c>
      <c r="R26" s="194" t="s">
        <v>40</v>
      </c>
      <c r="S26" s="194" t="s">
        <v>41</v>
      </c>
      <c r="T26" s="194" t="s">
        <v>42</v>
      </c>
      <c r="U26" s="196" t="s">
        <v>143</v>
      </c>
      <c r="V26" s="56"/>
      <c r="W26" s="61"/>
      <c r="X26" s="118"/>
      <c r="Y26" s="61"/>
    </row>
    <row r="27" spans="2:25" s="61" customFormat="1" ht="28.2" customHeight="1">
      <c r="B27" s="211" t="s">
        <v>44</v>
      </c>
      <c r="C27" s="426" t="s">
        <v>723</v>
      </c>
      <c r="D27" s="426"/>
      <c r="E27" s="426"/>
      <c r="F27" s="426" t="s">
        <v>152</v>
      </c>
      <c r="G27" s="426"/>
      <c r="H27" s="242">
        <v>1</v>
      </c>
      <c r="I27" s="242">
        <v>1</v>
      </c>
      <c r="J27" s="242">
        <v>1</v>
      </c>
      <c r="K27" s="242">
        <v>1</v>
      </c>
      <c r="L27" s="242">
        <v>1</v>
      </c>
      <c r="M27" s="242">
        <v>1</v>
      </c>
      <c r="N27" s="242">
        <v>1</v>
      </c>
      <c r="O27" s="242">
        <v>1</v>
      </c>
      <c r="P27" s="242">
        <v>1</v>
      </c>
      <c r="Q27" s="242">
        <v>1</v>
      </c>
      <c r="R27" s="242">
        <v>1</v>
      </c>
      <c r="S27" s="242">
        <v>1</v>
      </c>
      <c r="T27" s="121">
        <f>SUM(H27:S27)</f>
        <v>12</v>
      </c>
      <c r="U27" s="423">
        <f>+T28/T27</f>
        <v>1</v>
      </c>
      <c r="V27" s="101"/>
      <c r="X27" s="118"/>
    </row>
    <row r="28" spans="2:25" s="61" customFormat="1" ht="43.95" customHeight="1">
      <c r="B28" s="211" t="s">
        <v>45</v>
      </c>
      <c r="C28" s="429" t="s">
        <v>724</v>
      </c>
      <c r="D28" s="429"/>
      <c r="E28" s="429"/>
      <c r="F28" s="426" t="s">
        <v>152</v>
      </c>
      <c r="G28" s="426"/>
      <c r="H28" s="242">
        <v>1</v>
      </c>
      <c r="I28" s="242">
        <v>1</v>
      </c>
      <c r="J28" s="242">
        <v>1</v>
      </c>
      <c r="K28" s="242">
        <v>1</v>
      </c>
      <c r="L28" s="242">
        <v>1</v>
      </c>
      <c r="M28" s="242">
        <v>1</v>
      </c>
      <c r="N28" s="242">
        <v>1</v>
      </c>
      <c r="O28" s="242">
        <v>1</v>
      </c>
      <c r="P28" s="242">
        <v>1</v>
      </c>
      <c r="Q28" s="242">
        <v>1</v>
      </c>
      <c r="R28" s="242">
        <v>1</v>
      </c>
      <c r="S28" s="242">
        <v>1</v>
      </c>
      <c r="T28" s="121">
        <f>SUM(H28:S28)</f>
        <v>12</v>
      </c>
      <c r="U28" s="423"/>
      <c r="V28" s="101"/>
      <c r="X28" s="118"/>
    </row>
    <row r="29" spans="2:25" s="58" customFormat="1" ht="40.200000000000003" customHeight="1">
      <c r="B29" s="266" t="s">
        <v>427</v>
      </c>
      <c r="C29" s="427" t="s">
        <v>142</v>
      </c>
      <c r="D29" s="427"/>
      <c r="E29" s="427"/>
      <c r="F29" s="427" t="s">
        <v>28</v>
      </c>
      <c r="G29" s="427"/>
      <c r="H29" s="264" t="s">
        <v>30</v>
      </c>
      <c r="I29" s="264" t="s">
        <v>31</v>
      </c>
      <c r="J29" s="264" t="s">
        <v>32</v>
      </c>
      <c r="K29" s="264" t="s">
        <v>33</v>
      </c>
      <c r="L29" s="264" t="s">
        <v>34</v>
      </c>
      <c r="M29" s="264" t="s">
        <v>35</v>
      </c>
      <c r="N29" s="264" t="s">
        <v>36</v>
      </c>
      <c r="O29" s="264" t="s">
        <v>37</v>
      </c>
      <c r="P29" s="264" t="s">
        <v>38</v>
      </c>
      <c r="Q29" s="264" t="s">
        <v>39</v>
      </c>
      <c r="R29" s="264" t="s">
        <v>40</v>
      </c>
      <c r="S29" s="264" t="s">
        <v>41</v>
      </c>
      <c r="T29" s="264" t="s">
        <v>42</v>
      </c>
      <c r="U29" s="267" t="s">
        <v>143</v>
      </c>
      <c r="V29" s="56"/>
      <c r="W29" s="61"/>
      <c r="X29" s="118"/>
      <c r="Y29" s="61"/>
    </row>
    <row r="30" spans="2:25" s="61" customFormat="1" ht="28.2" customHeight="1">
      <c r="B30" s="211" t="s">
        <v>44</v>
      </c>
      <c r="C30" s="426" t="s">
        <v>725</v>
      </c>
      <c r="D30" s="426"/>
      <c r="E30" s="426"/>
      <c r="F30" s="426" t="s">
        <v>519</v>
      </c>
      <c r="G30" s="426"/>
      <c r="H30" s="242">
        <v>1</v>
      </c>
      <c r="I30" s="242">
        <v>1</v>
      </c>
      <c r="J30" s="242">
        <v>1</v>
      </c>
      <c r="K30" s="242">
        <v>1</v>
      </c>
      <c r="L30" s="242">
        <v>1</v>
      </c>
      <c r="M30" s="242">
        <v>1</v>
      </c>
      <c r="N30" s="242">
        <v>1</v>
      </c>
      <c r="O30" s="242">
        <v>1</v>
      </c>
      <c r="P30" s="242">
        <v>1</v>
      </c>
      <c r="Q30" s="242">
        <v>1</v>
      </c>
      <c r="R30" s="242">
        <v>1</v>
      </c>
      <c r="S30" s="242">
        <v>1</v>
      </c>
      <c r="T30" s="121">
        <f>SUM(H30:S30)</f>
        <v>12</v>
      </c>
      <c r="U30" s="423">
        <f>+T31/T30</f>
        <v>1</v>
      </c>
      <c r="V30" s="101"/>
      <c r="X30" s="118"/>
    </row>
    <row r="31" spans="2:25" s="61" customFormat="1" ht="28.2" customHeight="1">
      <c r="B31" s="211" t="s">
        <v>45</v>
      </c>
      <c r="C31" s="426" t="s">
        <v>726</v>
      </c>
      <c r="D31" s="426"/>
      <c r="E31" s="426"/>
      <c r="F31" s="433" t="s">
        <v>209</v>
      </c>
      <c r="G31" s="433"/>
      <c r="H31" s="242">
        <v>1</v>
      </c>
      <c r="I31" s="242">
        <v>1</v>
      </c>
      <c r="J31" s="242">
        <v>1</v>
      </c>
      <c r="K31" s="242">
        <v>1</v>
      </c>
      <c r="L31" s="242">
        <v>1</v>
      </c>
      <c r="M31" s="242">
        <v>1</v>
      </c>
      <c r="N31" s="242">
        <v>1</v>
      </c>
      <c r="O31" s="242">
        <v>1</v>
      </c>
      <c r="P31" s="242">
        <v>1</v>
      </c>
      <c r="Q31" s="242">
        <v>1</v>
      </c>
      <c r="R31" s="242">
        <v>1</v>
      </c>
      <c r="S31" s="242">
        <v>1</v>
      </c>
      <c r="T31" s="121">
        <f>SUM(H31:S31)</f>
        <v>12</v>
      </c>
      <c r="U31" s="423"/>
      <c r="V31" s="101"/>
      <c r="X31" s="118"/>
    </row>
    <row r="32" spans="2:25" s="58" customFormat="1" ht="40.200000000000003" customHeight="1">
      <c r="B32" s="266" t="s">
        <v>427</v>
      </c>
      <c r="C32" s="427" t="s">
        <v>142</v>
      </c>
      <c r="D32" s="427"/>
      <c r="E32" s="427"/>
      <c r="F32" s="427" t="s">
        <v>28</v>
      </c>
      <c r="G32" s="427"/>
      <c r="H32" s="264" t="s">
        <v>30</v>
      </c>
      <c r="I32" s="264" t="s">
        <v>31</v>
      </c>
      <c r="J32" s="264" t="s">
        <v>32</v>
      </c>
      <c r="K32" s="264" t="s">
        <v>33</v>
      </c>
      <c r="L32" s="264" t="s">
        <v>34</v>
      </c>
      <c r="M32" s="264" t="s">
        <v>35</v>
      </c>
      <c r="N32" s="264" t="s">
        <v>36</v>
      </c>
      <c r="O32" s="264" t="s">
        <v>37</v>
      </c>
      <c r="P32" s="264" t="s">
        <v>38</v>
      </c>
      <c r="Q32" s="264" t="s">
        <v>39</v>
      </c>
      <c r="R32" s="264" t="s">
        <v>40</v>
      </c>
      <c r="S32" s="264" t="s">
        <v>41</v>
      </c>
      <c r="T32" s="264" t="s">
        <v>42</v>
      </c>
      <c r="U32" s="267" t="s">
        <v>143</v>
      </c>
      <c r="V32" s="56"/>
      <c r="W32" s="61"/>
      <c r="X32" s="118"/>
      <c r="Y32" s="61"/>
    </row>
    <row r="33" spans="1:25" s="61" customFormat="1" ht="28.2" customHeight="1">
      <c r="B33" s="211" t="s">
        <v>44</v>
      </c>
      <c r="C33" s="426" t="s">
        <v>520</v>
      </c>
      <c r="D33" s="426"/>
      <c r="E33" s="426"/>
      <c r="F33" s="426" t="s">
        <v>144</v>
      </c>
      <c r="G33" s="426"/>
      <c r="H33" s="262">
        <v>1</v>
      </c>
      <c r="I33" s="262">
        <v>1</v>
      </c>
      <c r="J33" s="242">
        <v>1</v>
      </c>
      <c r="K33" s="262">
        <v>1</v>
      </c>
      <c r="L33" s="262">
        <v>1</v>
      </c>
      <c r="M33" s="242">
        <v>1</v>
      </c>
      <c r="N33" s="242">
        <v>1</v>
      </c>
      <c r="O33" s="242">
        <v>1</v>
      </c>
      <c r="P33" s="242">
        <v>1</v>
      </c>
      <c r="Q33" s="242">
        <v>1</v>
      </c>
      <c r="R33" s="242">
        <v>1</v>
      </c>
      <c r="S33" s="242">
        <v>1</v>
      </c>
      <c r="T33" s="121">
        <f>SUM(H33:S33)</f>
        <v>12</v>
      </c>
      <c r="U33" s="423">
        <f>+(T33/T34)</f>
        <v>1</v>
      </c>
      <c r="V33" s="101"/>
      <c r="X33" s="118"/>
    </row>
    <row r="34" spans="1:25" s="61" customFormat="1" ht="28.2" customHeight="1">
      <c r="A34" s="61" t="s">
        <v>271</v>
      </c>
      <c r="B34" s="211" t="s">
        <v>45</v>
      </c>
      <c r="C34" s="429" t="s">
        <v>361</v>
      </c>
      <c r="D34" s="429"/>
      <c r="E34" s="429"/>
      <c r="F34" s="426" t="s">
        <v>144</v>
      </c>
      <c r="G34" s="426"/>
      <c r="H34" s="262">
        <v>1</v>
      </c>
      <c r="I34" s="262">
        <v>1</v>
      </c>
      <c r="J34" s="242">
        <v>1</v>
      </c>
      <c r="K34" s="262">
        <v>1</v>
      </c>
      <c r="L34" s="262">
        <v>1</v>
      </c>
      <c r="M34" s="242">
        <v>1</v>
      </c>
      <c r="N34" s="242">
        <v>1</v>
      </c>
      <c r="O34" s="242">
        <v>1</v>
      </c>
      <c r="P34" s="242">
        <v>1</v>
      </c>
      <c r="Q34" s="242">
        <v>1</v>
      </c>
      <c r="R34" s="242">
        <v>1</v>
      </c>
      <c r="S34" s="242">
        <v>1</v>
      </c>
      <c r="T34" s="121">
        <f>SUM(H34:S34)</f>
        <v>12</v>
      </c>
      <c r="U34" s="423"/>
      <c r="V34" s="101"/>
      <c r="X34" s="118"/>
    </row>
    <row r="35" spans="1:25" s="58" customFormat="1" ht="40.200000000000003" customHeight="1">
      <c r="B35" s="266" t="s">
        <v>427</v>
      </c>
      <c r="C35" s="427" t="s">
        <v>142</v>
      </c>
      <c r="D35" s="427"/>
      <c r="E35" s="427"/>
      <c r="F35" s="427" t="s">
        <v>28</v>
      </c>
      <c r="G35" s="427"/>
      <c r="H35" s="264" t="s">
        <v>30</v>
      </c>
      <c r="I35" s="264" t="s">
        <v>31</v>
      </c>
      <c r="J35" s="264" t="s">
        <v>32</v>
      </c>
      <c r="K35" s="264" t="s">
        <v>33</v>
      </c>
      <c r="L35" s="264" t="s">
        <v>34</v>
      </c>
      <c r="M35" s="264" t="s">
        <v>35</v>
      </c>
      <c r="N35" s="264" t="s">
        <v>36</v>
      </c>
      <c r="O35" s="264" t="s">
        <v>37</v>
      </c>
      <c r="P35" s="264" t="s">
        <v>38</v>
      </c>
      <c r="Q35" s="264" t="s">
        <v>39</v>
      </c>
      <c r="R35" s="264" t="s">
        <v>40</v>
      </c>
      <c r="S35" s="264" t="s">
        <v>41</v>
      </c>
      <c r="T35" s="264" t="s">
        <v>42</v>
      </c>
      <c r="U35" s="267" t="s">
        <v>143</v>
      </c>
      <c r="V35" s="56"/>
      <c r="W35" s="61"/>
      <c r="X35" s="118"/>
      <c r="Y35" s="61"/>
    </row>
    <row r="36" spans="1:25" s="61" customFormat="1" ht="28.2" customHeight="1">
      <c r="B36" s="211" t="s">
        <v>44</v>
      </c>
      <c r="C36" s="426" t="s">
        <v>362</v>
      </c>
      <c r="D36" s="426"/>
      <c r="E36" s="426"/>
      <c r="F36" s="426" t="s">
        <v>218</v>
      </c>
      <c r="G36" s="426"/>
      <c r="H36" s="242">
        <v>1</v>
      </c>
      <c r="I36" s="242">
        <v>1</v>
      </c>
      <c r="J36" s="242">
        <v>1</v>
      </c>
      <c r="K36" s="242">
        <v>1</v>
      </c>
      <c r="L36" s="242">
        <v>1</v>
      </c>
      <c r="M36" s="242">
        <v>1</v>
      </c>
      <c r="N36" s="242">
        <v>1</v>
      </c>
      <c r="O36" s="242">
        <v>1</v>
      </c>
      <c r="P36" s="242">
        <v>1</v>
      </c>
      <c r="Q36" s="242">
        <v>1</v>
      </c>
      <c r="R36" s="242">
        <v>1</v>
      </c>
      <c r="S36" s="242">
        <v>1</v>
      </c>
      <c r="T36" s="121">
        <f>SUM(H36:S36)</f>
        <v>12</v>
      </c>
      <c r="U36" s="423">
        <f>+T37/T36</f>
        <v>1</v>
      </c>
      <c r="V36" s="101"/>
      <c r="X36" s="118"/>
    </row>
    <row r="37" spans="1:25" s="61" customFormat="1" ht="28.2" customHeight="1">
      <c r="B37" s="211" t="s">
        <v>45</v>
      </c>
      <c r="C37" s="426" t="s">
        <v>511</v>
      </c>
      <c r="D37" s="426"/>
      <c r="E37" s="426"/>
      <c r="F37" s="426" t="s">
        <v>218</v>
      </c>
      <c r="G37" s="426"/>
      <c r="H37" s="242">
        <v>1</v>
      </c>
      <c r="I37" s="242">
        <v>1</v>
      </c>
      <c r="J37" s="242">
        <v>1</v>
      </c>
      <c r="K37" s="242">
        <v>1</v>
      </c>
      <c r="L37" s="242">
        <v>1</v>
      </c>
      <c r="M37" s="242">
        <v>1</v>
      </c>
      <c r="N37" s="242">
        <v>1</v>
      </c>
      <c r="O37" s="242">
        <v>1</v>
      </c>
      <c r="P37" s="242">
        <v>1</v>
      </c>
      <c r="Q37" s="242">
        <v>1</v>
      </c>
      <c r="R37" s="242">
        <v>1</v>
      </c>
      <c r="S37" s="242">
        <v>1</v>
      </c>
      <c r="T37" s="121">
        <f>SUM(H37:S37)</f>
        <v>12</v>
      </c>
      <c r="U37" s="423"/>
      <c r="V37" s="101"/>
      <c r="X37" s="118"/>
    </row>
    <row r="38" spans="1:25" s="58" customFormat="1" ht="40.200000000000003" customHeight="1">
      <c r="B38" s="266" t="s">
        <v>427</v>
      </c>
      <c r="C38" s="427" t="s">
        <v>142</v>
      </c>
      <c r="D38" s="427"/>
      <c r="E38" s="427"/>
      <c r="F38" s="427" t="s">
        <v>28</v>
      </c>
      <c r="G38" s="427"/>
      <c r="H38" s="264" t="s">
        <v>30</v>
      </c>
      <c r="I38" s="264" t="s">
        <v>31</v>
      </c>
      <c r="J38" s="264" t="s">
        <v>32</v>
      </c>
      <c r="K38" s="264" t="s">
        <v>33</v>
      </c>
      <c r="L38" s="264" t="s">
        <v>34</v>
      </c>
      <c r="M38" s="264" t="s">
        <v>35</v>
      </c>
      <c r="N38" s="264" t="s">
        <v>36</v>
      </c>
      <c r="O38" s="264" t="s">
        <v>37</v>
      </c>
      <c r="P38" s="264" t="s">
        <v>38</v>
      </c>
      <c r="Q38" s="264" t="s">
        <v>39</v>
      </c>
      <c r="R38" s="264" t="s">
        <v>40</v>
      </c>
      <c r="S38" s="264" t="s">
        <v>41</v>
      </c>
      <c r="T38" s="264" t="s">
        <v>42</v>
      </c>
      <c r="U38" s="267" t="s">
        <v>143</v>
      </c>
      <c r="V38" s="56"/>
      <c r="W38" s="61"/>
      <c r="X38" s="118"/>
      <c r="Y38" s="61"/>
    </row>
    <row r="39" spans="1:25" s="61" customFormat="1" ht="28.2" customHeight="1">
      <c r="B39" s="211" t="s">
        <v>44</v>
      </c>
      <c r="C39" s="426" t="s">
        <v>363</v>
      </c>
      <c r="D39" s="426"/>
      <c r="E39" s="426"/>
      <c r="F39" s="429" t="s">
        <v>223</v>
      </c>
      <c r="G39" s="429"/>
      <c r="H39" s="242">
        <v>1</v>
      </c>
      <c r="I39" s="242">
        <v>1</v>
      </c>
      <c r="J39" s="242">
        <v>1</v>
      </c>
      <c r="K39" s="242">
        <v>1</v>
      </c>
      <c r="L39" s="242">
        <v>1</v>
      </c>
      <c r="M39" s="242">
        <v>1</v>
      </c>
      <c r="N39" s="242">
        <v>1</v>
      </c>
      <c r="O39" s="242">
        <v>1</v>
      </c>
      <c r="P39" s="242">
        <v>1</v>
      </c>
      <c r="Q39" s="242">
        <v>1</v>
      </c>
      <c r="R39" s="242">
        <v>1</v>
      </c>
      <c r="S39" s="242">
        <v>1</v>
      </c>
      <c r="T39" s="121">
        <f>SUM(H39:S39)</f>
        <v>12</v>
      </c>
      <c r="U39" s="423">
        <f>+T40/T39</f>
        <v>1</v>
      </c>
      <c r="V39" s="101"/>
      <c r="X39" s="118"/>
    </row>
    <row r="40" spans="1:25" s="61" customFormat="1" ht="28.2" customHeight="1">
      <c r="B40" s="211" t="s">
        <v>45</v>
      </c>
      <c r="C40" s="429" t="s">
        <v>364</v>
      </c>
      <c r="D40" s="429"/>
      <c r="E40" s="429"/>
      <c r="F40" s="429" t="s">
        <v>223</v>
      </c>
      <c r="G40" s="429"/>
      <c r="H40" s="242">
        <v>1</v>
      </c>
      <c r="I40" s="242">
        <v>1</v>
      </c>
      <c r="J40" s="242">
        <v>1</v>
      </c>
      <c r="K40" s="242">
        <v>1</v>
      </c>
      <c r="L40" s="242">
        <v>1</v>
      </c>
      <c r="M40" s="242">
        <v>1</v>
      </c>
      <c r="N40" s="242">
        <v>1</v>
      </c>
      <c r="O40" s="242">
        <v>1</v>
      </c>
      <c r="P40" s="242">
        <v>1</v>
      </c>
      <c r="Q40" s="242">
        <v>1</v>
      </c>
      <c r="R40" s="242">
        <v>1</v>
      </c>
      <c r="S40" s="242">
        <v>1</v>
      </c>
      <c r="T40" s="121">
        <f>SUM(H40:S40)</f>
        <v>12</v>
      </c>
      <c r="U40" s="423"/>
      <c r="V40" s="101"/>
      <c r="X40" s="118"/>
    </row>
    <row r="41" spans="1:25" s="58" customFormat="1" ht="40.200000000000003" customHeight="1">
      <c r="B41" s="266" t="s">
        <v>427</v>
      </c>
      <c r="C41" s="427" t="s">
        <v>142</v>
      </c>
      <c r="D41" s="427"/>
      <c r="E41" s="427"/>
      <c r="F41" s="427" t="s">
        <v>28</v>
      </c>
      <c r="G41" s="427"/>
      <c r="H41" s="264" t="s">
        <v>30</v>
      </c>
      <c r="I41" s="264" t="s">
        <v>31</v>
      </c>
      <c r="J41" s="264" t="s">
        <v>32</v>
      </c>
      <c r="K41" s="264" t="s">
        <v>33</v>
      </c>
      <c r="L41" s="264" t="s">
        <v>34</v>
      </c>
      <c r="M41" s="264" t="s">
        <v>35</v>
      </c>
      <c r="N41" s="264" t="s">
        <v>36</v>
      </c>
      <c r="O41" s="264" t="s">
        <v>37</v>
      </c>
      <c r="P41" s="264" t="s">
        <v>38</v>
      </c>
      <c r="Q41" s="264" t="s">
        <v>39</v>
      </c>
      <c r="R41" s="264" t="s">
        <v>40</v>
      </c>
      <c r="S41" s="264" t="s">
        <v>41</v>
      </c>
      <c r="T41" s="264" t="s">
        <v>42</v>
      </c>
      <c r="U41" s="267" t="s">
        <v>143</v>
      </c>
      <c r="V41" s="56"/>
      <c r="W41" s="61"/>
      <c r="X41" s="118"/>
      <c r="Y41" s="61"/>
    </row>
    <row r="42" spans="1:25" s="61" customFormat="1" ht="28.2" customHeight="1">
      <c r="B42" s="211" t="s">
        <v>44</v>
      </c>
      <c r="C42" s="426" t="s">
        <v>365</v>
      </c>
      <c r="D42" s="426"/>
      <c r="E42" s="426"/>
      <c r="F42" s="426" t="s">
        <v>132</v>
      </c>
      <c r="G42" s="426"/>
      <c r="H42" s="242">
        <v>1</v>
      </c>
      <c r="I42" s="262">
        <v>1</v>
      </c>
      <c r="J42" s="262">
        <v>1</v>
      </c>
      <c r="K42" s="262">
        <v>1</v>
      </c>
      <c r="L42" s="262">
        <v>1</v>
      </c>
      <c r="M42" s="262">
        <v>1</v>
      </c>
      <c r="N42" s="242">
        <v>1</v>
      </c>
      <c r="O42" s="262">
        <v>1</v>
      </c>
      <c r="P42" s="262">
        <v>1</v>
      </c>
      <c r="Q42" s="262">
        <v>1</v>
      </c>
      <c r="R42" s="262">
        <v>1</v>
      </c>
      <c r="S42" s="262">
        <v>1</v>
      </c>
      <c r="T42" s="121">
        <f>SUM(H42:S42)</f>
        <v>12</v>
      </c>
      <c r="U42" s="423">
        <f>+T43/T42</f>
        <v>1</v>
      </c>
      <c r="V42" s="101"/>
      <c r="X42" s="118"/>
    </row>
    <row r="43" spans="1:25" s="61" customFormat="1" ht="28.2" customHeight="1" thickBot="1">
      <c r="B43" s="162" t="s">
        <v>45</v>
      </c>
      <c r="C43" s="425" t="s">
        <v>366</v>
      </c>
      <c r="D43" s="425"/>
      <c r="E43" s="425"/>
      <c r="F43" s="431" t="s">
        <v>132</v>
      </c>
      <c r="G43" s="431"/>
      <c r="H43" s="213">
        <v>1</v>
      </c>
      <c r="I43" s="212">
        <v>1</v>
      </c>
      <c r="J43" s="212">
        <v>1</v>
      </c>
      <c r="K43" s="212">
        <v>1</v>
      </c>
      <c r="L43" s="212">
        <v>1</v>
      </c>
      <c r="M43" s="212">
        <v>1</v>
      </c>
      <c r="N43" s="213">
        <v>1</v>
      </c>
      <c r="O43" s="212">
        <v>1</v>
      </c>
      <c r="P43" s="212">
        <v>1</v>
      </c>
      <c r="Q43" s="212">
        <v>1</v>
      </c>
      <c r="R43" s="212">
        <v>1</v>
      </c>
      <c r="S43" s="212">
        <v>1</v>
      </c>
      <c r="T43" s="239">
        <f>SUM(H43:S43)</f>
        <v>12</v>
      </c>
      <c r="U43" s="424"/>
      <c r="V43" s="101"/>
      <c r="X43" s="118"/>
    </row>
    <row r="44" spans="1:25" s="62" customFormat="1" ht="18" thickBot="1">
      <c r="A44" s="64"/>
      <c r="B44" s="101"/>
      <c r="C44" s="101"/>
      <c r="D44" s="101"/>
      <c r="E44" s="101"/>
      <c r="F44" s="101"/>
      <c r="G44" s="101"/>
      <c r="H44" s="101"/>
      <c r="I44" s="101"/>
      <c r="J44" s="101"/>
      <c r="K44" s="101"/>
      <c r="L44" s="101"/>
      <c r="M44" s="101"/>
      <c r="N44" s="101"/>
      <c r="O44" s="101"/>
      <c r="P44" s="101"/>
      <c r="Q44" s="101"/>
      <c r="R44" s="101"/>
      <c r="S44" s="101"/>
      <c r="T44" s="101"/>
      <c r="U44" s="101"/>
      <c r="V44" s="101"/>
      <c r="W44" s="250"/>
      <c r="X44" s="251"/>
      <c r="Y44" s="250"/>
    </row>
    <row r="45" spans="1:25" s="58" customFormat="1" ht="33" customHeight="1" thickBot="1">
      <c r="B45" s="403" t="s">
        <v>145</v>
      </c>
      <c r="C45" s="404"/>
      <c r="D45" s="404"/>
      <c r="E45" s="404"/>
      <c r="F45" s="404"/>
      <c r="G45" s="404"/>
      <c r="H45" s="404"/>
      <c r="I45" s="404"/>
      <c r="J45" s="404"/>
      <c r="K45" s="404"/>
      <c r="L45" s="404"/>
      <c r="M45" s="404"/>
      <c r="N45" s="404"/>
      <c r="O45" s="404"/>
      <c r="P45" s="404"/>
      <c r="Q45" s="404"/>
      <c r="R45" s="404"/>
      <c r="S45" s="404"/>
      <c r="T45" s="404"/>
      <c r="U45" s="404"/>
      <c r="V45" s="405"/>
      <c r="W45" s="61"/>
      <c r="X45" s="118"/>
      <c r="Y45" s="61"/>
    </row>
    <row r="46" spans="1:25" s="58" customFormat="1" ht="33" customHeight="1" thickBot="1">
      <c r="B46" s="403" t="s">
        <v>424</v>
      </c>
      <c r="C46" s="404"/>
      <c r="D46" s="404"/>
      <c r="E46" s="404"/>
      <c r="F46" s="404"/>
      <c r="G46" s="404"/>
      <c r="H46" s="404"/>
      <c r="I46" s="404"/>
      <c r="J46" s="404"/>
      <c r="K46" s="404"/>
      <c r="L46" s="404"/>
      <c r="M46" s="404"/>
      <c r="N46" s="404"/>
      <c r="O46" s="404"/>
      <c r="P46" s="404"/>
      <c r="Q46" s="404"/>
      <c r="R46" s="404"/>
      <c r="S46" s="404"/>
      <c r="T46" s="404"/>
      <c r="U46" s="404"/>
      <c r="V46" s="405"/>
      <c r="W46" s="61"/>
      <c r="X46" s="118"/>
      <c r="Y46" s="61"/>
    </row>
    <row r="47" spans="1:25" s="58" customFormat="1" ht="57.6" customHeight="1">
      <c r="B47" s="400" t="s">
        <v>144</v>
      </c>
      <c r="C47" s="406" t="s">
        <v>142</v>
      </c>
      <c r="D47" s="407"/>
      <c r="E47" s="408"/>
      <c r="F47" s="163" t="s">
        <v>532</v>
      </c>
      <c r="G47" s="163" t="s">
        <v>266</v>
      </c>
      <c r="H47" s="163" t="s">
        <v>115</v>
      </c>
      <c r="I47" s="164" t="s">
        <v>103</v>
      </c>
      <c r="J47" s="164" t="s">
        <v>104</v>
      </c>
      <c r="K47" s="164" t="s">
        <v>105</v>
      </c>
      <c r="L47" s="164" t="s">
        <v>106</v>
      </c>
      <c r="M47" s="164" t="s">
        <v>107</v>
      </c>
      <c r="N47" s="164" t="s">
        <v>108</v>
      </c>
      <c r="O47" s="164" t="s">
        <v>109</v>
      </c>
      <c r="P47" s="164" t="s">
        <v>110</v>
      </c>
      <c r="Q47" s="164" t="s">
        <v>111</v>
      </c>
      <c r="R47" s="164" t="s">
        <v>112</v>
      </c>
      <c r="S47" s="164" t="s">
        <v>113</v>
      </c>
      <c r="T47" s="164" t="s">
        <v>114</v>
      </c>
      <c r="U47" s="164" t="s">
        <v>42</v>
      </c>
      <c r="V47" s="165" t="s">
        <v>265</v>
      </c>
      <c r="W47" s="61"/>
      <c r="X47" s="118"/>
      <c r="Y47" s="61"/>
    </row>
    <row r="48" spans="1:25" s="58" customFormat="1" ht="106.95" customHeight="1">
      <c r="B48" s="401"/>
      <c r="C48" s="392" t="s">
        <v>426</v>
      </c>
      <c r="D48" s="392"/>
      <c r="E48" s="392"/>
      <c r="F48" s="391">
        <v>360</v>
      </c>
      <c r="G48" s="430" t="s">
        <v>218</v>
      </c>
      <c r="H48" s="422">
        <v>3200</v>
      </c>
      <c r="I48" s="126">
        <v>1</v>
      </c>
      <c r="J48" s="126">
        <v>1</v>
      </c>
      <c r="K48" s="126">
        <v>1</v>
      </c>
      <c r="L48" s="126">
        <v>1</v>
      </c>
      <c r="M48" s="126">
        <v>1</v>
      </c>
      <c r="N48" s="126">
        <v>1</v>
      </c>
      <c r="O48" s="126">
        <v>1</v>
      </c>
      <c r="P48" s="126">
        <v>1</v>
      </c>
      <c r="Q48" s="126">
        <v>1</v>
      </c>
      <c r="R48" s="126">
        <v>1</v>
      </c>
      <c r="S48" s="126">
        <v>1</v>
      </c>
      <c r="T48" s="126">
        <v>1</v>
      </c>
      <c r="U48" s="143">
        <f>SUM(I48:T48)</f>
        <v>12</v>
      </c>
      <c r="V48" s="389" t="s">
        <v>968</v>
      </c>
      <c r="W48" s="61"/>
      <c r="X48" s="118"/>
      <c r="Y48" s="61"/>
    </row>
    <row r="49" spans="2:26" s="58" customFormat="1" ht="106.95" customHeight="1">
      <c r="B49" s="401"/>
      <c r="C49" s="409"/>
      <c r="D49" s="409"/>
      <c r="E49" s="409"/>
      <c r="F49" s="392"/>
      <c r="G49" s="394"/>
      <c r="H49" s="398"/>
      <c r="I49" s="127">
        <v>52775.93</v>
      </c>
      <c r="J49" s="127">
        <v>52775.93</v>
      </c>
      <c r="K49" s="127">
        <v>52775.93</v>
      </c>
      <c r="L49" s="127">
        <v>52775.93</v>
      </c>
      <c r="M49" s="127">
        <v>52775.93</v>
      </c>
      <c r="N49" s="127">
        <v>52775.93</v>
      </c>
      <c r="O49" s="127">
        <v>52775.93</v>
      </c>
      <c r="P49" s="127">
        <v>52775.93</v>
      </c>
      <c r="Q49" s="127">
        <v>52775.93</v>
      </c>
      <c r="R49" s="127">
        <v>52775.93</v>
      </c>
      <c r="S49" s="127">
        <v>52775.93</v>
      </c>
      <c r="T49" s="127">
        <v>52775.88</v>
      </c>
      <c r="U49" s="363">
        <f>SUM(I49:T49)</f>
        <v>633311.1100000001</v>
      </c>
      <c r="V49" s="390"/>
      <c r="W49" s="252">
        <v>633311.11</v>
      </c>
      <c r="X49" s="117">
        <f>W49/U48</f>
        <v>52775.925833333335</v>
      </c>
      <c r="Y49" s="253">
        <f>U49-W49</f>
        <v>0</v>
      </c>
      <c r="Z49" s="66"/>
    </row>
    <row r="50" spans="2:26" s="58" customFormat="1" ht="60.6" customHeight="1">
      <c r="B50" s="401"/>
      <c r="C50" s="409" t="s">
        <v>421</v>
      </c>
      <c r="D50" s="409"/>
      <c r="E50" s="409"/>
      <c r="F50" s="393">
        <v>200</v>
      </c>
      <c r="G50" s="394" t="s">
        <v>223</v>
      </c>
      <c r="H50" s="397">
        <v>7862</v>
      </c>
      <c r="I50" s="126">
        <v>1</v>
      </c>
      <c r="J50" s="126">
        <v>1</v>
      </c>
      <c r="K50" s="126">
        <v>1</v>
      </c>
      <c r="L50" s="126">
        <v>1</v>
      </c>
      <c r="M50" s="126">
        <v>1</v>
      </c>
      <c r="N50" s="126">
        <v>1</v>
      </c>
      <c r="O50" s="126">
        <v>1</v>
      </c>
      <c r="P50" s="126">
        <v>1</v>
      </c>
      <c r="Q50" s="126">
        <v>1</v>
      </c>
      <c r="R50" s="126">
        <v>1</v>
      </c>
      <c r="S50" s="126">
        <v>1</v>
      </c>
      <c r="T50" s="126">
        <v>1</v>
      </c>
      <c r="U50" s="143">
        <f t="shared" ref="U50:U52" si="0">SUM(I50:T50)</f>
        <v>12</v>
      </c>
      <c r="V50" s="389" t="s">
        <v>969</v>
      </c>
      <c r="W50" s="252"/>
      <c r="X50" s="117"/>
      <c r="Y50" s="253"/>
      <c r="Z50" s="66"/>
    </row>
    <row r="51" spans="2:26" s="58" customFormat="1" ht="60.6" customHeight="1">
      <c r="B51" s="401"/>
      <c r="C51" s="409"/>
      <c r="D51" s="409"/>
      <c r="E51" s="409"/>
      <c r="F51" s="392"/>
      <c r="G51" s="394"/>
      <c r="H51" s="398"/>
      <c r="I51" s="128">
        <v>4833</v>
      </c>
      <c r="J51" s="128">
        <v>4833</v>
      </c>
      <c r="K51" s="128">
        <v>4833</v>
      </c>
      <c r="L51" s="128">
        <v>4833</v>
      </c>
      <c r="M51" s="128">
        <v>4833</v>
      </c>
      <c r="N51" s="128">
        <v>4833</v>
      </c>
      <c r="O51" s="128">
        <v>4833</v>
      </c>
      <c r="P51" s="128">
        <v>4934</v>
      </c>
      <c r="Q51" s="128">
        <v>4934</v>
      </c>
      <c r="R51" s="128">
        <v>4934</v>
      </c>
      <c r="S51" s="128">
        <v>4520</v>
      </c>
      <c r="T51" s="128">
        <v>4847</v>
      </c>
      <c r="U51" s="363">
        <f>SUM(I51:T51)</f>
        <v>58000</v>
      </c>
      <c r="V51" s="390"/>
      <c r="W51" s="252"/>
      <c r="X51" s="117"/>
      <c r="Y51" s="253"/>
      <c r="Z51" s="66"/>
    </row>
    <row r="52" spans="2:26" s="58" customFormat="1" ht="60.6" customHeight="1">
      <c r="B52" s="401"/>
      <c r="C52" s="409" t="s">
        <v>146</v>
      </c>
      <c r="D52" s="409"/>
      <c r="E52" s="409"/>
      <c r="F52" s="393">
        <v>48</v>
      </c>
      <c r="G52" s="394" t="s">
        <v>132</v>
      </c>
      <c r="H52" s="398">
        <v>200</v>
      </c>
      <c r="I52" s="190">
        <v>1</v>
      </c>
      <c r="J52" s="185">
        <v>1</v>
      </c>
      <c r="K52" s="185">
        <v>1</v>
      </c>
      <c r="L52" s="185">
        <v>1</v>
      </c>
      <c r="M52" s="185">
        <v>1</v>
      </c>
      <c r="N52" s="185">
        <v>1</v>
      </c>
      <c r="O52" s="190">
        <v>1</v>
      </c>
      <c r="P52" s="185">
        <v>1</v>
      </c>
      <c r="Q52" s="185">
        <v>1</v>
      </c>
      <c r="R52" s="185">
        <v>1</v>
      </c>
      <c r="S52" s="185">
        <v>1</v>
      </c>
      <c r="T52" s="185">
        <v>1</v>
      </c>
      <c r="U52" s="143">
        <f t="shared" si="0"/>
        <v>12</v>
      </c>
      <c r="V52" s="389" t="s">
        <v>971</v>
      </c>
      <c r="W52" s="140"/>
      <c r="X52" s="117"/>
      <c r="Y52" s="253"/>
      <c r="Z52" s="66"/>
    </row>
    <row r="53" spans="2:26" s="58" customFormat="1" ht="60.6" customHeight="1" thickBot="1">
      <c r="B53" s="402"/>
      <c r="C53" s="428"/>
      <c r="D53" s="428"/>
      <c r="E53" s="428"/>
      <c r="F53" s="399"/>
      <c r="G53" s="395"/>
      <c r="H53" s="444"/>
      <c r="I53" s="156">
        <v>22083.33</v>
      </c>
      <c r="J53" s="156">
        <v>22083.33</v>
      </c>
      <c r="K53" s="156">
        <v>22083.33</v>
      </c>
      <c r="L53" s="156">
        <v>22083.33</v>
      </c>
      <c r="M53" s="156">
        <v>22083.33</v>
      </c>
      <c r="N53" s="156">
        <v>22083.33</v>
      </c>
      <c r="O53" s="156">
        <v>22083.33</v>
      </c>
      <c r="P53" s="156">
        <v>22083.33</v>
      </c>
      <c r="Q53" s="156">
        <v>22083.33</v>
      </c>
      <c r="R53" s="156">
        <v>22083.33</v>
      </c>
      <c r="S53" s="156">
        <v>22083.33</v>
      </c>
      <c r="T53" s="156">
        <v>22083.37</v>
      </c>
      <c r="U53" s="364">
        <f>SUM(I53:T53)</f>
        <v>265000.00000000006</v>
      </c>
      <c r="V53" s="390"/>
      <c r="W53" s="252"/>
      <c r="X53" s="117"/>
      <c r="Y53" s="253"/>
      <c r="Z53" s="66"/>
    </row>
    <row r="54" spans="2:26" s="91" customFormat="1" ht="37.200000000000003" customHeight="1">
      <c r="B54" s="101"/>
      <c r="C54" s="101"/>
      <c r="D54" s="101"/>
      <c r="E54" s="101"/>
      <c r="F54" s="101"/>
      <c r="G54" s="101"/>
      <c r="H54" s="101"/>
      <c r="I54" s="178"/>
      <c r="J54" s="178"/>
      <c r="K54" s="178"/>
      <c r="L54" s="178"/>
      <c r="M54" s="178"/>
      <c r="N54" s="178"/>
      <c r="O54" s="178"/>
      <c r="P54" s="178"/>
      <c r="Q54" s="178"/>
      <c r="R54" s="396" t="s">
        <v>116</v>
      </c>
      <c r="S54" s="396"/>
      <c r="T54" s="396"/>
      <c r="U54" s="365">
        <f>SUM(U49,U51,U53)</f>
        <v>956311.1100000001</v>
      </c>
      <c r="V54" s="50"/>
      <c r="W54" s="92"/>
      <c r="X54" s="92"/>
      <c r="Y54" s="93"/>
    </row>
    <row r="55" spans="2:26" s="58" customFormat="1" ht="17.399999999999999" customHeight="1">
      <c r="B55" s="85"/>
      <c r="C55" s="85"/>
      <c r="D55" s="85"/>
      <c r="E55" s="85"/>
      <c r="F55" s="85"/>
      <c r="G55" s="85"/>
      <c r="H55" s="85"/>
      <c r="I55" s="85"/>
      <c r="J55" s="85"/>
      <c r="K55" s="85"/>
      <c r="L55" s="85"/>
      <c r="M55" s="85"/>
      <c r="N55" s="85"/>
      <c r="O55" s="85"/>
      <c r="P55" s="85"/>
      <c r="Q55" s="85"/>
      <c r="R55" s="50"/>
      <c r="S55" s="50"/>
      <c r="T55" s="50"/>
      <c r="U55" s="50"/>
      <c r="V55" s="50"/>
      <c r="W55" s="254"/>
      <c r="X55" s="254"/>
      <c r="Y55" s="119"/>
    </row>
    <row r="56" spans="2:26" s="58" customFormat="1" ht="15" customHeight="1">
      <c r="B56" s="85"/>
      <c r="C56" s="85"/>
      <c r="D56" s="85"/>
      <c r="E56" s="85"/>
      <c r="F56" s="85"/>
      <c r="G56" s="85"/>
      <c r="H56" s="85"/>
      <c r="I56" s="85"/>
      <c r="J56" s="85"/>
      <c r="K56" s="85"/>
      <c r="L56" s="85"/>
      <c r="M56" s="85"/>
      <c r="N56" s="85"/>
      <c r="O56" s="85"/>
      <c r="P56" s="85"/>
      <c r="Q56" s="85"/>
      <c r="R56" s="50"/>
      <c r="S56" s="50"/>
      <c r="T56" s="50"/>
      <c r="U56" s="50"/>
      <c r="V56" s="50"/>
      <c r="W56" s="61"/>
      <c r="X56" s="118"/>
      <c r="Y56" s="61"/>
    </row>
    <row r="57" spans="2:26" s="58" customFormat="1" ht="15" customHeight="1">
      <c r="B57" s="85"/>
      <c r="C57" s="85"/>
      <c r="D57" s="85"/>
      <c r="E57" s="85"/>
      <c r="F57" s="85"/>
      <c r="G57" s="85"/>
      <c r="H57" s="85"/>
      <c r="I57" s="85"/>
      <c r="J57" s="85"/>
      <c r="K57" s="85"/>
      <c r="L57" s="85"/>
      <c r="M57" s="85"/>
      <c r="N57" s="85"/>
      <c r="O57" s="85"/>
      <c r="P57" s="85"/>
      <c r="Q57" s="85"/>
      <c r="R57" s="50"/>
      <c r="S57" s="50"/>
      <c r="T57" s="50"/>
      <c r="U57" s="50"/>
      <c r="V57" s="50"/>
      <c r="W57" s="118"/>
      <c r="X57" s="118"/>
      <c r="Y57" s="61"/>
    </row>
    <row r="58" spans="2:26" ht="13.95" customHeight="1"/>
    <row r="60" spans="2:26" ht="11.25" customHeight="1"/>
    <row r="62" spans="2:26" ht="13.5" customHeight="1"/>
    <row r="63" spans="2:26" ht="10.5" customHeight="1"/>
    <row r="66" ht="11.25" customHeight="1"/>
    <row r="68" ht="9.75" customHeight="1"/>
    <row r="70" ht="16.5" customHeight="1"/>
    <row r="84" spans="2:26" ht="14.4" thickBot="1"/>
    <row r="85" spans="2:26" s="58" customFormat="1" ht="33" customHeight="1" thickBot="1">
      <c r="B85" s="403" t="s">
        <v>145</v>
      </c>
      <c r="C85" s="404"/>
      <c r="D85" s="404"/>
      <c r="E85" s="404"/>
      <c r="F85" s="404"/>
      <c r="G85" s="404"/>
      <c r="H85" s="404"/>
      <c r="I85" s="404"/>
      <c r="J85" s="404"/>
      <c r="K85" s="404"/>
      <c r="L85" s="404"/>
      <c r="M85" s="404"/>
      <c r="N85" s="404"/>
      <c r="O85" s="404"/>
      <c r="P85" s="404"/>
      <c r="Q85" s="404"/>
      <c r="R85" s="404"/>
      <c r="S85" s="404"/>
      <c r="T85" s="404"/>
      <c r="U85" s="404"/>
      <c r="V85" s="405"/>
      <c r="W85" s="61"/>
      <c r="X85" s="118"/>
      <c r="Y85" s="61"/>
    </row>
    <row r="86" spans="2:26" s="58" customFormat="1" ht="33" customHeight="1" thickBot="1">
      <c r="B86" s="403" t="s">
        <v>998</v>
      </c>
      <c r="C86" s="404"/>
      <c r="D86" s="404"/>
      <c r="E86" s="404"/>
      <c r="F86" s="404"/>
      <c r="G86" s="404"/>
      <c r="H86" s="404"/>
      <c r="I86" s="404"/>
      <c r="J86" s="404"/>
      <c r="K86" s="404"/>
      <c r="L86" s="404"/>
      <c r="M86" s="404"/>
      <c r="N86" s="404"/>
      <c r="O86" s="404"/>
      <c r="P86" s="404"/>
      <c r="Q86" s="404"/>
      <c r="R86" s="404"/>
      <c r="S86" s="404"/>
      <c r="T86" s="404"/>
      <c r="U86" s="404"/>
      <c r="V86" s="405"/>
      <c r="W86" s="61"/>
      <c r="X86" s="118"/>
      <c r="Y86" s="61"/>
    </row>
    <row r="87" spans="2:26" s="58" customFormat="1" ht="57.6" customHeight="1" thickBot="1">
      <c r="B87" s="400" t="s">
        <v>144</v>
      </c>
      <c r="C87" s="406" t="s">
        <v>142</v>
      </c>
      <c r="D87" s="407"/>
      <c r="E87" s="408"/>
      <c r="F87" s="163" t="s">
        <v>425</v>
      </c>
      <c r="G87" s="163" t="s">
        <v>266</v>
      </c>
      <c r="H87" s="163" t="s">
        <v>115</v>
      </c>
      <c r="I87" s="164" t="s">
        <v>103</v>
      </c>
      <c r="J87" s="164" t="s">
        <v>104</v>
      </c>
      <c r="K87" s="164" t="s">
        <v>105</v>
      </c>
      <c r="L87" s="164" t="s">
        <v>106</v>
      </c>
      <c r="M87" s="164" t="s">
        <v>107</v>
      </c>
      <c r="N87" s="164" t="s">
        <v>108</v>
      </c>
      <c r="O87" s="164" t="s">
        <v>109</v>
      </c>
      <c r="P87" s="164" t="s">
        <v>110</v>
      </c>
      <c r="Q87" s="164" t="s">
        <v>111</v>
      </c>
      <c r="R87" s="164" t="s">
        <v>112</v>
      </c>
      <c r="S87" s="164" t="s">
        <v>113</v>
      </c>
      <c r="T87" s="164" t="s">
        <v>114</v>
      </c>
      <c r="U87" s="164" t="s">
        <v>42</v>
      </c>
      <c r="V87" s="165" t="s">
        <v>265</v>
      </c>
      <c r="W87" s="61"/>
      <c r="X87" s="118"/>
      <c r="Y87" s="61"/>
    </row>
    <row r="88" spans="2:26" s="58" customFormat="1" ht="106.95" customHeight="1">
      <c r="B88" s="401"/>
      <c r="C88" s="392" t="s">
        <v>426</v>
      </c>
      <c r="D88" s="392"/>
      <c r="E88" s="392"/>
      <c r="F88" s="410">
        <v>360</v>
      </c>
      <c r="G88" s="412" t="s">
        <v>218</v>
      </c>
      <c r="H88" s="414">
        <v>3200</v>
      </c>
      <c r="I88" s="126">
        <v>1</v>
      </c>
      <c r="J88" s="126">
        <v>1</v>
      </c>
      <c r="K88" s="126">
        <v>1</v>
      </c>
      <c r="L88" s="126">
        <v>1</v>
      </c>
      <c r="M88" s="126">
        <v>1</v>
      </c>
      <c r="N88" s="126">
        <v>1</v>
      </c>
      <c r="O88" s="126">
        <v>1</v>
      </c>
      <c r="P88" s="126">
        <v>1</v>
      </c>
      <c r="Q88" s="126">
        <v>1</v>
      </c>
      <c r="R88" s="126">
        <v>1</v>
      </c>
      <c r="S88" s="126">
        <v>1</v>
      </c>
      <c r="T88" s="126">
        <v>1</v>
      </c>
      <c r="U88" s="143">
        <f>SUM(I88:T88)</f>
        <v>12</v>
      </c>
      <c r="V88" s="389" t="s">
        <v>968</v>
      </c>
      <c r="W88" s="61"/>
      <c r="X88" s="118"/>
      <c r="Y88" s="61"/>
    </row>
    <row r="89" spans="2:26" s="58" customFormat="1" ht="106.95" customHeight="1">
      <c r="B89" s="401"/>
      <c r="C89" s="409"/>
      <c r="D89" s="409"/>
      <c r="E89" s="409"/>
      <c r="F89" s="411"/>
      <c r="G89" s="413"/>
      <c r="H89" s="415"/>
      <c r="I89" s="127">
        <v>46025.919999999998</v>
      </c>
      <c r="J89" s="127">
        <v>46025.919999999998</v>
      </c>
      <c r="K89" s="127">
        <v>46025.919999999998</v>
      </c>
      <c r="L89" s="127">
        <v>46025.919999999998</v>
      </c>
      <c r="M89" s="127">
        <v>46025.919999999998</v>
      </c>
      <c r="N89" s="127">
        <v>46025.919999999998</v>
      </c>
      <c r="O89" s="127">
        <v>46025.919999999998</v>
      </c>
      <c r="P89" s="127">
        <v>46025.919999999998</v>
      </c>
      <c r="Q89" s="127">
        <v>46025.919999999998</v>
      </c>
      <c r="R89" s="127">
        <v>46025.919999999998</v>
      </c>
      <c r="S89" s="127">
        <v>46025.919999999998</v>
      </c>
      <c r="T89" s="127">
        <v>46025.919999999998</v>
      </c>
      <c r="U89" s="363">
        <f>SUM(I89:T89)</f>
        <v>552311.03999999992</v>
      </c>
      <c r="V89" s="390"/>
      <c r="W89" s="252"/>
      <c r="X89" s="117"/>
      <c r="Y89" s="253"/>
      <c r="Z89" s="66"/>
    </row>
    <row r="90" spans="2:26" s="58" customFormat="1" ht="60.6" customHeight="1">
      <c r="B90" s="401"/>
      <c r="C90" s="409" t="s">
        <v>421</v>
      </c>
      <c r="D90" s="409"/>
      <c r="E90" s="409"/>
      <c r="F90" s="416">
        <v>200</v>
      </c>
      <c r="G90" s="418" t="s">
        <v>223</v>
      </c>
      <c r="H90" s="420">
        <v>7862</v>
      </c>
      <c r="I90" s="190">
        <v>1</v>
      </c>
      <c r="J90" s="185">
        <v>1</v>
      </c>
      <c r="K90" s="185">
        <v>1</v>
      </c>
      <c r="L90" s="185">
        <v>1</v>
      </c>
      <c r="M90" s="185">
        <v>1</v>
      </c>
      <c r="N90" s="185">
        <v>1</v>
      </c>
      <c r="O90" s="185">
        <v>1</v>
      </c>
      <c r="P90" s="185">
        <v>1</v>
      </c>
      <c r="Q90" s="185">
        <v>1</v>
      </c>
      <c r="R90" s="185">
        <v>1</v>
      </c>
      <c r="S90" s="185">
        <v>1</v>
      </c>
      <c r="T90" s="185">
        <v>1</v>
      </c>
      <c r="U90" s="143">
        <v>12</v>
      </c>
      <c r="V90" s="389" t="s">
        <v>971</v>
      </c>
      <c r="W90" s="140"/>
      <c r="X90" s="117"/>
      <c r="Y90" s="253"/>
      <c r="Z90" s="66"/>
    </row>
    <row r="91" spans="2:26" s="58" customFormat="1" ht="60.6" customHeight="1" thickBot="1">
      <c r="B91" s="402"/>
      <c r="C91" s="409"/>
      <c r="D91" s="409"/>
      <c r="E91" s="409"/>
      <c r="F91" s="417"/>
      <c r="G91" s="419"/>
      <c r="H91" s="421"/>
      <c r="I91" s="156">
        <v>13666.67</v>
      </c>
      <c r="J91" s="156">
        <v>13666.67</v>
      </c>
      <c r="K91" s="156">
        <v>13666.67</v>
      </c>
      <c r="L91" s="156">
        <v>13666.67</v>
      </c>
      <c r="M91" s="156">
        <v>13666.67</v>
      </c>
      <c r="N91" s="156">
        <v>13666.67</v>
      </c>
      <c r="O91" s="156">
        <v>13666.67</v>
      </c>
      <c r="P91" s="156">
        <v>13666.67</v>
      </c>
      <c r="Q91" s="156">
        <v>13666.67</v>
      </c>
      <c r="R91" s="156">
        <v>13666.67</v>
      </c>
      <c r="S91" s="156">
        <v>13666.67</v>
      </c>
      <c r="T91" s="156">
        <v>13666.7</v>
      </c>
      <c r="U91" s="364">
        <f>SUM(I91:T91)</f>
        <v>164000.07000000004</v>
      </c>
      <c r="V91" s="390"/>
      <c r="W91" s="252">
        <v>323000</v>
      </c>
      <c r="X91" s="117">
        <f>W91/U90</f>
        <v>26916.666666666668</v>
      </c>
      <c r="Y91" s="253">
        <f>U91-W91</f>
        <v>-158999.92999999996</v>
      </c>
      <c r="Z91" s="66"/>
    </row>
    <row r="92" spans="2:26" s="91" customFormat="1" ht="37.200000000000003" customHeight="1">
      <c r="B92" s="101"/>
      <c r="C92" s="101"/>
      <c r="D92" s="101"/>
      <c r="E92" s="101"/>
      <c r="F92" s="101"/>
      <c r="G92" s="101"/>
      <c r="H92" s="101"/>
      <c r="I92" s="178"/>
      <c r="J92" s="178"/>
      <c r="K92" s="178"/>
      <c r="L92" s="178"/>
      <c r="M92" s="178"/>
      <c r="N92" s="178"/>
      <c r="O92" s="178"/>
      <c r="P92" s="178"/>
      <c r="Q92" s="178"/>
      <c r="R92" s="396" t="s">
        <v>116</v>
      </c>
      <c r="S92" s="396"/>
      <c r="T92" s="396"/>
      <c r="U92" s="365">
        <f>SUM(U89,U91)</f>
        <v>716311.11</v>
      </c>
      <c r="V92" s="50"/>
      <c r="W92" s="92"/>
      <c r="X92" s="92"/>
      <c r="Y92" s="93"/>
    </row>
  </sheetData>
  <mergeCells count="159">
    <mergeCell ref="P7:U7"/>
    <mergeCell ref="C29:E29"/>
    <mergeCell ref="C32:E32"/>
    <mergeCell ref="H7:K7"/>
    <mergeCell ref="E7:G7"/>
    <mergeCell ref="L7:O7"/>
    <mergeCell ref="I24:K24"/>
    <mergeCell ref="U30:U31"/>
    <mergeCell ref="E24:F24"/>
    <mergeCell ref="C24:D24"/>
    <mergeCell ref="Q9:U9"/>
    <mergeCell ref="B10:U10"/>
    <mergeCell ref="B11:U11"/>
    <mergeCell ref="B12:U12"/>
    <mergeCell ref="L22:N22"/>
    <mergeCell ref="O22:Q22"/>
    <mergeCell ref="B22:B24"/>
    <mergeCell ref="C23:D23"/>
    <mergeCell ref="G24:H24"/>
    <mergeCell ref="C26:E26"/>
    <mergeCell ref="C28:E28"/>
    <mergeCell ref="C31:E31"/>
    <mergeCell ref="E21:F21"/>
    <mergeCell ref="B8:U8"/>
    <mergeCell ref="C2:T2"/>
    <mergeCell ref="L6:U6"/>
    <mergeCell ref="C16:D16"/>
    <mergeCell ref="C22:D22"/>
    <mergeCell ref="O17:Q18"/>
    <mergeCell ref="B15:U15"/>
    <mergeCell ref="E16:F16"/>
    <mergeCell ref="E6:K6"/>
    <mergeCell ref="B5:D5"/>
    <mergeCell ref="Q5:U5"/>
    <mergeCell ref="E5:P5"/>
    <mergeCell ref="I16:K16"/>
    <mergeCell ref="L16:N16"/>
    <mergeCell ref="R22:T22"/>
    <mergeCell ref="G22:H22"/>
    <mergeCell ref="I22:K22"/>
    <mergeCell ref="O16:Q16"/>
    <mergeCell ref="G16:H16"/>
    <mergeCell ref="R17:T18"/>
    <mergeCell ref="E22:F22"/>
    <mergeCell ref="G17:H18"/>
    <mergeCell ref="B7:D7"/>
    <mergeCell ref="D9:E9"/>
    <mergeCell ref="H9:M9"/>
    <mergeCell ref="H52:H53"/>
    <mergeCell ref="C47:E47"/>
    <mergeCell ref="C1:T1"/>
    <mergeCell ref="B13:U13"/>
    <mergeCell ref="B14:D14"/>
    <mergeCell ref="E14:U14"/>
    <mergeCell ref="R16:T16"/>
    <mergeCell ref="C17:D18"/>
    <mergeCell ref="B17:B18"/>
    <mergeCell ref="B19:B20"/>
    <mergeCell ref="C19:D20"/>
    <mergeCell ref="D3:S3"/>
    <mergeCell ref="E17:F18"/>
    <mergeCell ref="E19:F20"/>
    <mergeCell ref="U17:U18"/>
    <mergeCell ref="G19:H20"/>
    <mergeCell ref="I19:K20"/>
    <mergeCell ref="L19:N20"/>
    <mergeCell ref="O19:Q20"/>
    <mergeCell ref="R19:T20"/>
    <mergeCell ref="U19:U20"/>
    <mergeCell ref="U27:U28"/>
    <mergeCell ref="L17:N18"/>
    <mergeCell ref="B6:D6"/>
    <mergeCell ref="N9:P9"/>
    <mergeCell ref="O21:Q21"/>
    <mergeCell ref="O23:Q23"/>
    <mergeCell ref="O24:Q24"/>
    <mergeCell ref="R21:T21"/>
    <mergeCell ref="R23:T23"/>
    <mergeCell ref="R24:T24"/>
    <mergeCell ref="I21:K21"/>
    <mergeCell ref="I23:K23"/>
    <mergeCell ref="L21:N21"/>
    <mergeCell ref="L23:N23"/>
    <mergeCell ref="L24:N24"/>
    <mergeCell ref="G21:H21"/>
    <mergeCell ref="G23:H23"/>
    <mergeCell ref="I17:K18"/>
    <mergeCell ref="C21:D21"/>
    <mergeCell ref="B9:C9"/>
    <mergeCell ref="F36:G36"/>
    <mergeCell ref="F37:G37"/>
    <mergeCell ref="C37:E37"/>
    <mergeCell ref="C39:E39"/>
    <mergeCell ref="C34:E34"/>
    <mergeCell ref="F9:G9"/>
    <mergeCell ref="E23:F23"/>
    <mergeCell ref="F41:G41"/>
    <mergeCell ref="C33:E33"/>
    <mergeCell ref="C27:E27"/>
    <mergeCell ref="C30:E30"/>
    <mergeCell ref="F26:G26"/>
    <mergeCell ref="F27:G27"/>
    <mergeCell ref="F28:G28"/>
    <mergeCell ref="F29:G29"/>
    <mergeCell ref="F30:G30"/>
    <mergeCell ref="F31:G31"/>
    <mergeCell ref="F35:G35"/>
    <mergeCell ref="F32:G32"/>
    <mergeCell ref="F33:G33"/>
    <mergeCell ref="F34:G34"/>
    <mergeCell ref="C40:E40"/>
    <mergeCell ref="U33:U34"/>
    <mergeCell ref="V52:V53"/>
    <mergeCell ref="U42:U43"/>
    <mergeCell ref="C43:E43"/>
    <mergeCell ref="C42:E42"/>
    <mergeCell ref="U39:U40"/>
    <mergeCell ref="B46:V46"/>
    <mergeCell ref="B45:V45"/>
    <mergeCell ref="U36:U37"/>
    <mergeCell ref="V50:V51"/>
    <mergeCell ref="C48:E49"/>
    <mergeCell ref="C35:E35"/>
    <mergeCell ref="C36:E36"/>
    <mergeCell ref="C50:E51"/>
    <mergeCell ref="C52:E53"/>
    <mergeCell ref="F38:G38"/>
    <mergeCell ref="F39:G39"/>
    <mergeCell ref="F40:G40"/>
    <mergeCell ref="G48:G49"/>
    <mergeCell ref="G50:G51"/>
    <mergeCell ref="C38:E38"/>
    <mergeCell ref="C41:E41"/>
    <mergeCell ref="F42:G42"/>
    <mergeCell ref="F43:G43"/>
    <mergeCell ref="V48:V49"/>
    <mergeCell ref="F48:F49"/>
    <mergeCell ref="F50:F51"/>
    <mergeCell ref="G52:G53"/>
    <mergeCell ref="R54:T54"/>
    <mergeCell ref="H50:H51"/>
    <mergeCell ref="F52:F53"/>
    <mergeCell ref="B47:B53"/>
    <mergeCell ref="R92:T92"/>
    <mergeCell ref="B85:V85"/>
    <mergeCell ref="B86:V86"/>
    <mergeCell ref="B87:B91"/>
    <mergeCell ref="C87:E87"/>
    <mergeCell ref="C88:E89"/>
    <mergeCell ref="F88:F89"/>
    <mergeCell ref="G88:G89"/>
    <mergeCell ref="H88:H89"/>
    <mergeCell ref="V88:V89"/>
    <mergeCell ref="C90:E91"/>
    <mergeCell ref="F90:F91"/>
    <mergeCell ref="G90:G91"/>
    <mergeCell ref="H90:H91"/>
    <mergeCell ref="V90:V91"/>
    <mergeCell ref="H48:H49"/>
  </mergeCells>
  <printOptions horizontalCentered="1"/>
  <pageMargins left="3.937007874015748E-2" right="3.937007874015748E-2" top="0.31496062992125984" bottom="0.19685039370078741" header="0.31496062992125984" footer="0.11811023622047245"/>
  <pageSetup scale="35" fitToHeight="2" orientation="landscape" r:id="rId1"/>
  <headerFooter scaleWithDoc="0">
    <oddFooter>&amp;C&amp;G</oddFooter>
  </headerFooter>
  <rowBreaks count="3" manualBreakCount="3">
    <brk id="25" max="21" man="1"/>
    <brk id="44" max="21" man="1"/>
    <brk id="84" max="21" man="1"/>
  </rowBreaks>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V74"/>
  <sheetViews>
    <sheetView view="pageBreakPreview" topLeftCell="B1" zoomScale="120" zoomScaleNormal="100" zoomScaleSheetLayoutView="120" workbookViewId="0">
      <selection activeCell="E17" sqref="E17:U17"/>
    </sheetView>
  </sheetViews>
  <sheetFormatPr baseColWidth="10" defaultRowHeight="14.4"/>
  <cols>
    <col min="1" max="1" width="3.33203125" customWidth="1"/>
    <col min="2" max="2" width="10.88671875" bestFit="1" customWidth="1"/>
    <col min="3" max="3" width="14.44140625" customWidth="1"/>
    <col min="4" max="4" width="15" customWidth="1"/>
    <col min="5" max="5" width="16.44140625" customWidth="1"/>
    <col min="6" max="6" width="9.88671875" bestFit="1" customWidth="1"/>
    <col min="7" max="7" width="12.6640625" bestFit="1" customWidth="1"/>
    <col min="8" max="8" width="3.6640625" bestFit="1" customWidth="1"/>
    <col min="9" max="10" width="3.5546875" bestFit="1" customWidth="1"/>
    <col min="11" max="11" width="5.33203125" customWidth="1"/>
    <col min="12" max="12" width="4" bestFit="1" customWidth="1"/>
    <col min="13" max="13" width="3.44140625" bestFit="1" customWidth="1"/>
    <col min="14" max="14" width="3.5546875" bestFit="1" customWidth="1"/>
    <col min="15" max="15" width="4" bestFit="1" customWidth="1"/>
    <col min="16" max="16" width="3.6640625" bestFit="1" customWidth="1"/>
    <col min="17" max="17" width="3" bestFit="1" customWidth="1"/>
    <col min="18" max="18" width="4.5546875" bestFit="1" customWidth="1"/>
    <col min="19" max="19" width="5.33203125" bestFit="1" customWidth="1"/>
    <col min="20" max="20" width="5.44140625" customWidth="1"/>
    <col min="21" max="21" width="12.6640625" customWidth="1"/>
  </cols>
  <sheetData>
    <row r="1" spans="2:21" ht="1.5" customHeight="1">
      <c r="B1" s="555"/>
      <c r="C1" s="555"/>
      <c r="D1" s="555"/>
      <c r="E1" s="555"/>
      <c r="F1" s="555"/>
      <c r="G1" s="555"/>
      <c r="H1" s="555"/>
      <c r="I1" s="555"/>
      <c r="J1" s="555"/>
      <c r="K1" s="555"/>
      <c r="L1" s="555"/>
      <c r="M1" s="555"/>
      <c r="N1" s="555"/>
      <c r="O1" s="555"/>
      <c r="P1" s="555"/>
      <c r="Q1" s="555"/>
      <c r="R1" s="555"/>
      <c r="S1" s="555"/>
      <c r="T1" s="555"/>
      <c r="U1" s="555"/>
    </row>
    <row r="2" spans="2:21" ht="1.5" customHeight="1">
      <c r="B2" s="32"/>
      <c r="C2" s="32"/>
      <c r="D2" s="32"/>
      <c r="E2" s="32"/>
      <c r="F2" s="32"/>
      <c r="G2" s="32"/>
      <c r="H2" s="32"/>
      <c r="I2" s="32"/>
      <c r="J2" s="32"/>
      <c r="K2" s="32"/>
      <c r="L2" s="32"/>
      <c r="M2" s="32"/>
      <c r="N2" s="32"/>
      <c r="O2" s="32"/>
      <c r="P2" s="32"/>
      <c r="Q2" s="32"/>
      <c r="R2" s="32"/>
      <c r="S2" s="32"/>
      <c r="T2" s="32"/>
      <c r="U2" s="32"/>
    </row>
    <row r="3" spans="2:21" ht="17.399999999999999">
      <c r="B3" s="585" t="s">
        <v>87</v>
      </c>
      <c r="C3" s="586"/>
      <c r="D3" s="586"/>
      <c r="E3" s="586"/>
      <c r="F3" s="586"/>
      <c r="G3" s="586"/>
      <c r="H3" s="586"/>
      <c r="I3" s="586"/>
      <c r="J3" s="586"/>
      <c r="K3" s="586"/>
      <c r="L3" s="586"/>
      <c r="M3" s="586"/>
      <c r="N3" s="586"/>
      <c r="O3" s="586"/>
      <c r="P3" s="586"/>
      <c r="Q3" s="586"/>
      <c r="R3" s="586"/>
      <c r="S3" s="586"/>
      <c r="T3" s="586"/>
      <c r="U3" s="587"/>
    </row>
    <row r="4" spans="2:21" ht="21.6">
      <c r="B4" s="566" t="s">
        <v>55</v>
      </c>
      <c r="C4" s="566"/>
      <c r="D4" s="566"/>
      <c r="E4" s="566"/>
      <c r="F4" s="566"/>
      <c r="G4" s="566"/>
      <c r="H4" s="566"/>
      <c r="I4" s="566"/>
      <c r="J4" s="566"/>
      <c r="K4" s="566"/>
      <c r="L4" s="566"/>
      <c r="M4" s="566"/>
      <c r="N4" s="566"/>
      <c r="O4" s="566"/>
      <c r="P4" s="566"/>
      <c r="Q4" s="566"/>
      <c r="R4" s="566"/>
      <c r="S4" s="566"/>
      <c r="T4" s="566"/>
      <c r="U4" s="566"/>
    </row>
    <row r="6" spans="2:21">
      <c r="B6" s="556" t="s">
        <v>0</v>
      </c>
      <c r="C6" s="557"/>
      <c r="D6" s="557"/>
      <c r="E6" s="558" t="s">
        <v>56</v>
      </c>
      <c r="F6" s="559"/>
      <c r="G6" s="559"/>
      <c r="H6" s="559"/>
      <c r="I6" s="559"/>
      <c r="J6" s="559"/>
      <c r="K6" s="559"/>
      <c r="L6" s="559"/>
      <c r="M6" s="559"/>
      <c r="N6" s="559"/>
      <c r="O6" s="559"/>
      <c r="P6" s="559"/>
      <c r="Q6" s="559"/>
      <c r="R6" s="559"/>
      <c r="S6" s="559"/>
      <c r="T6" s="559"/>
      <c r="U6" s="560"/>
    </row>
    <row r="7" spans="2:21">
      <c r="B7" s="561" t="s">
        <v>1</v>
      </c>
      <c r="C7" s="562"/>
      <c r="D7" s="562"/>
      <c r="E7" s="563" t="s">
        <v>57</v>
      </c>
      <c r="F7" s="563"/>
      <c r="G7" s="563"/>
      <c r="H7" s="563"/>
      <c r="I7" s="563"/>
      <c r="J7" s="563"/>
      <c r="K7" s="563"/>
      <c r="L7" s="563"/>
      <c r="M7" s="563"/>
      <c r="N7" s="563"/>
      <c r="O7" s="563"/>
      <c r="P7" s="563"/>
      <c r="Q7" s="563"/>
      <c r="R7" s="563"/>
      <c r="S7" s="563"/>
      <c r="T7" s="563"/>
      <c r="U7" s="563"/>
    </row>
    <row r="8" spans="2:21">
      <c r="B8" s="564" t="s">
        <v>2</v>
      </c>
      <c r="C8" s="564"/>
      <c r="D8" s="564"/>
      <c r="E8" s="40">
        <v>823313.92000000004</v>
      </c>
      <c r="F8" s="565"/>
      <c r="G8" s="565"/>
      <c r="H8" s="565"/>
      <c r="I8" s="565"/>
      <c r="J8" s="565"/>
      <c r="K8" s="565"/>
      <c r="L8" s="565"/>
      <c r="M8" s="565"/>
      <c r="N8" s="565"/>
      <c r="O8" s="565"/>
      <c r="P8" s="565"/>
      <c r="Q8" s="565"/>
      <c r="R8" s="565"/>
      <c r="S8" s="565"/>
      <c r="T8" s="565"/>
      <c r="U8" s="565"/>
    </row>
    <row r="9" spans="2:21">
      <c r="B9" s="1"/>
      <c r="C9" s="1"/>
      <c r="D9" s="1"/>
      <c r="E9" s="1"/>
      <c r="F9" s="1"/>
      <c r="G9" s="1"/>
      <c r="H9" s="1"/>
      <c r="I9" s="1"/>
      <c r="J9" s="1"/>
      <c r="K9" s="1"/>
      <c r="L9" s="1"/>
      <c r="M9" s="1"/>
      <c r="N9" s="1"/>
      <c r="O9" s="1"/>
      <c r="P9" s="1"/>
      <c r="Q9" s="1"/>
      <c r="R9" s="1"/>
      <c r="S9" s="1"/>
      <c r="T9" s="1"/>
      <c r="U9" s="1"/>
    </row>
    <row r="10" spans="2:21">
      <c r="B10" s="588" t="s">
        <v>3</v>
      </c>
      <c r="C10" s="588"/>
      <c r="D10" s="588"/>
      <c r="E10" s="588"/>
      <c r="F10" s="588"/>
      <c r="G10" s="588"/>
      <c r="H10" s="588"/>
      <c r="I10" s="588"/>
      <c r="J10" s="588"/>
      <c r="K10" s="588"/>
      <c r="L10" s="588"/>
      <c r="M10" s="588"/>
      <c r="N10" s="588"/>
      <c r="O10" s="588"/>
      <c r="P10" s="588"/>
      <c r="Q10" s="588"/>
      <c r="R10" s="588"/>
      <c r="S10" s="588"/>
      <c r="T10" s="588"/>
      <c r="U10" s="588"/>
    </row>
    <row r="11" spans="2:21" ht="20.399999999999999">
      <c r="B11" s="589" t="s">
        <v>4</v>
      </c>
      <c r="C11" s="590"/>
      <c r="D11" s="2" t="s">
        <v>5</v>
      </c>
      <c r="E11" s="41" t="s">
        <v>6</v>
      </c>
      <c r="F11" s="2" t="s">
        <v>58</v>
      </c>
      <c r="G11" s="589" t="s">
        <v>7</v>
      </c>
      <c r="H11" s="590"/>
      <c r="I11" s="591" t="s">
        <v>59</v>
      </c>
      <c r="J11" s="592"/>
      <c r="K11" s="592"/>
      <c r="L11" s="593"/>
      <c r="M11" s="589" t="s">
        <v>8</v>
      </c>
      <c r="N11" s="594"/>
      <c r="O11" s="594"/>
      <c r="P11" s="590"/>
      <c r="Q11" s="591" t="s">
        <v>60</v>
      </c>
      <c r="R11" s="592"/>
      <c r="S11" s="592"/>
      <c r="T11" s="592"/>
      <c r="U11" s="593"/>
    </row>
    <row r="12" spans="2:21">
      <c r="B12" s="1"/>
      <c r="C12" s="1"/>
      <c r="D12" s="1"/>
      <c r="E12" s="1"/>
      <c r="F12" s="1"/>
      <c r="G12" s="1"/>
      <c r="H12" s="1"/>
      <c r="I12" s="1"/>
      <c r="J12" s="1"/>
      <c r="K12" s="1"/>
      <c r="L12" s="1"/>
      <c r="M12" s="1"/>
      <c r="N12" s="1"/>
      <c r="O12" s="1"/>
      <c r="P12" s="1"/>
      <c r="Q12" s="1"/>
      <c r="R12" s="1"/>
      <c r="S12" s="1"/>
      <c r="T12" s="1"/>
      <c r="U12" s="1"/>
    </row>
    <row r="13" spans="2:21">
      <c r="B13" s="570" t="s">
        <v>9</v>
      </c>
      <c r="C13" s="570"/>
      <c r="D13" s="570"/>
      <c r="E13" s="570"/>
      <c r="F13" s="570"/>
      <c r="G13" s="570"/>
      <c r="H13" s="570"/>
      <c r="I13" s="570"/>
      <c r="J13" s="570"/>
      <c r="K13" s="570"/>
      <c r="L13" s="570"/>
      <c r="M13" s="570"/>
      <c r="N13" s="570"/>
      <c r="O13" s="570"/>
      <c r="P13" s="570"/>
      <c r="Q13" s="570"/>
      <c r="R13" s="570"/>
      <c r="S13" s="570"/>
      <c r="T13" s="570"/>
      <c r="U13" s="570"/>
    </row>
    <row r="14" spans="2:21">
      <c r="B14" s="571" t="s">
        <v>61</v>
      </c>
      <c r="C14" s="571"/>
      <c r="D14" s="571"/>
      <c r="E14" s="571"/>
      <c r="F14" s="571"/>
      <c r="G14" s="571"/>
      <c r="H14" s="571"/>
      <c r="I14" s="571"/>
      <c r="J14" s="571"/>
      <c r="K14" s="571"/>
      <c r="L14" s="571"/>
      <c r="M14" s="571"/>
      <c r="N14" s="571"/>
      <c r="O14" s="571"/>
      <c r="P14" s="571"/>
      <c r="Q14" s="571"/>
      <c r="R14" s="571"/>
      <c r="S14" s="571"/>
      <c r="T14" s="571"/>
      <c r="U14" s="571"/>
    </row>
    <row r="15" spans="2:21" ht="15" customHeight="1">
      <c r="B15" s="572" t="s">
        <v>10</v>
      </c>
      <c r="C15" s="573"/>
      <c r="D15" s="573"/>
      <c r="E15" s="573"/>
      <c r="F15" s="573"/>
      <c r="G15" s="573"/>
      <c r="H15" s="573"/>
      <c r="I15" s="573"/>
      <c r="J15" s="573"/>
      <c r="K15" s="573"/>
      <c r="L15" s="573"/>
      <c r="M15" s="573"/>
      <c r="N15" s="573"/>
      <c r="O15" s="573"/>
      <c r="P15" s="573"/>
      <c r="Q15" s="573"/>
      <c r="R15" s="573"/>
      <c r="S15" s="573"/>
      <c r="T15" s="573"/>
      <c r="U15" s="574"/>
    </row>
    <row r="16" spans="2:21">
      <c r="B16" s="571" t="s">
        <v>62</v>
      </c>
      <c r="C16" s="571"/>
      <c r="D16" s="571"/>
      <c r="E16" s="571"/>
      <c r="F16" s="571"/>
      <c r="G16" s="571"/>
      <c r="H16" s="571"/>
      <c r="I16" s="571"/>
      <c r="J16" s="571"/>
      <c r="K16" s="571"/>
      <c r="L16" s="571"/>
      <c r="M16" s="571"/>
      <c r="N16" s="571"/>
      <c r="O16" s="571"/>
      <c r="P16" s="571"/>
      <c r="Q16" s="571"/>
      <c r="R16" s="571"/>
      <c r="S16" s="571"/>
      <c r="T16" s="571"/>
      <c r="U16" s="571"/>
    </row>
    <row r="17" spans="2:22">
      <c r="B17" s="564" t="s">
        <v>11</v>
      </c>
      <c r="C17" s="564"/>
      <c r="D17" s="564"/>
      <c r="E17" s="575" t="s">
        <v>63</v>
      </c>
      <c r="F17" s="575"/>
      <c r="G17" s="575"/>
      <c r="H17" s="575"/>
      <c r="I17" s="575"/>
      <c r="J17" s="575"/>
      <c r="K17" s="575"/>
      <c r="L17" s="575"/>
      <c r="M17" s="575"/>
      <c r="N17" s="575"/>
      <c r="O17" s="575"/>
      <c r="P17" s="575"/>
      <c r="Q17" s="575"/>
      <c r="R17" s="575"/>
      <c r="S17" s="575"/>
      <c r="T17" s="575"/>
      <c r="U17" s="575"/>
    </row>
    <row r="18" spans="2:22">
      <c r="B18" s="1"/>
      <c r="C18" s="1"/>
      <c r="D18" s="1"/>
      <c r="E18" s="1"/>
      <c r="F18" s="1"/>
      <c r="G18" s="1"/>
      <c r="H18" s="1"/>
      <c r="I18" s="1"/>
      <c r="J18" s="1"/>
      <c r="K18" s="1"/>
      <c r="L18" s="1"/>
      <c r="M18" s="1"/>
      <c r="N18" s="1"/>
      <c r="O18" s="1"/>
      <c r="P18" s="1"/>
      <c r="Q18" s="1"/>
      <c r="R18" s="1"/>
      <c r="S18" s="1"/>
      <c r="T18" s="1"/>
      <c r="U18" s="1"/>
    </row>
    <row r="19" spans="2:22">
      <c r="B19" s="567" t="s">
        <v>12</v>
      </c>
      <c r="C19" s="568"/>
      <c r="D19" s="568"/>
      <c r="E19" s="568"/>
      <c r="F19" s="568"/>
      <c r="G19" s="568"/>
      <c r="H19" s="568"/>
      <c r="I19" s="568"/>
      <c r="J19" s="568"/>
      <c r="K19" s="568"/>
      <c r="L19" s="568"/>
      <c r="M19" s="568"/>
      <c r="N19" s="568"/>
      <c r="O19" s="568"/>
      <c r="P19" s="568"/>
      <c r="Q19" s="568"/>
      <c r="R19" s="568"/>
      <c r="S19" s="568"/>
      <c r="T19" s="568"/>
      <c r="U19" s="569"/>
    </row>
    <row r="20" spans="2:22" ht="25.5" customHeight="1">
      <c r="B20" s="595" t="s">
        <v>86</v>
      </c>
      <c r="C20" s="596"/>
      <c r="D20" s="596"/>
      <c r="E20" s="596"/>
      <c r="F20" s="596"/>
      <c r="G20" s="596"/>
      <c r="H20" s="596"/>
      <c r="I20" s="596"/>
      <c r="J20" s="596"/>
      <c r="K20" s="596"/>
      <c r="L20" s="596"/>
      <c r="M20" s="596"/>
      <c r="N20" s="596"/>
      <c r="O20" s="596"/>
      <c r="P20" s="596"/>
      <c r="Q20" s="596"/>
      <c r="R20" s="596"/>
      <c r="S20" s="596"/>
      <c r="T20" s="596"/>
      <c r="U20" s="597"/>
    </row>
    <row r="21" spans="2:22">
      <c r="B21" s="532" t="s">
        <v>13</v>
      </c>
      <c r="C21" s="533"/>
      <c r="D21" s="534"/>
      <c r="E21" s="539" t="s">
        <v>64</v>
      </c>
      <c r="F21" s="540"/>
      <c r="G21" s="540"/>
      <c r="H21" s="540"/>
      <c r="I21" s="540"/>
      <c r="J21" s="540"/>
      <c r="K21" s="540"/>
      <c r="L21" s="540"/>
      <c r="M21" s="540"/>
      <c r="N21" s="540"/>
      <c r="O21" s="540"/>
      <c r="P21" s="540"/>
      <c r="Q21" s="540"/>
      <c r="R21" s="540"/>
      <c r="S21" s="540"/>
      <c r="T21" s="540"/>
      <c r="U21" s="541"/>
    </row>
    <row r="22" spans="2:22">
      <c r="B22" s="532" t="s">
        <v>14</v>
      </c>
      <c r="C22" s="533"/>
      <c r="D22" s="534"/>
      <c r="E22" s="539" t="s">
        <v>68</v>
      </c>
      <c r="F22" s="540"/>
      <c r="G22" s="540"/>
      <c r="H22" s="540"/>
      <c r="I22" s="540"/>
      <c r="J22" s="540"/>
      <c r="K22" s="540"/>
      <c r="L22" s="540"/>
      <c r="M22" s="540"/>
      <c r="N22" s="540"/>
      <c r="O22" s="540"/>
      <c r="P22" s="540"/>
      <c r="Q22" s="540"/>
      <c r="R22" s="540"/>
      <c r="S22" s="540"/>
      <c r="T22" s="540"/>
      <c r="U22" s="541"/>
    </row>
    <row r="23" spans="2:22">
      <c r="B23" s="544"/>
      <c r="C23" s="545"/>
      <c r="D23" s="545"/>
      <c r="E23" s="545"/>
      <c r="F23" s="545"/>
      <c r="G23" s="545"/>
      <c r="H23" s="545"/>
      <c r="I23" s="545"/>
      <c r="J23" s="545"/>
      <c r="K23" s="545"/>
      <c r="L23" s="545"/>
      <c r="M23" s="545"/>
      <c r="N23" s="545"/>
      <c r="O23" s="545"/>
      <c r="P23" s="545"/>
      <c r="Q23" s="545"/>
      <c r="R23" s="545"/>
      <c r="S23" s="545"/>
      <c r="T23" s="545"/>
      <c r="U23" s="546"/>
    </row>
    <row r="24" spans="2:22">
      <c r="B24" s="513" t="s">
        <v>15</v>
      </c>
      <c r="C24" s="515"/>
      <c r="D24" s="551"/>
      <c r="E24" s="34" t="s">
        <v>16</v>
      </c>
      <c r="F24" s="551"/>
      <c r="G24" s="513" t="s">
        <v>17</v>
      </c>
      <c r="H24" s="515"/>
      <c r="I24" s="547"/>
      <c r="J24" s="548"/>
      <c r="K24" s="513" t="s">
        <v>18</v>
      </c>
      <c r="L24" s="515"/>
      <c r="M24" s="547"/>
      <c r="N24" s="548"/>
      <c r="O24" s="513" t="s">
        <v>19</v>
      </c>
      <c r="P24" s="514"/>
      <c r="Q24" s="514"/>
      <c r="R24" s="514"/>
      <c r="S24" s="515"/>
      <c r="T24" s="551"/>
      <c r="U24" s="34" t="s">
        <v>20</v>
      </c>
    </row>
    <row r="25" spans="2:22">
      <c r="B25" s="544" t="s">
        <v>65</v>
      </c>
      <c r="C25" s="546"/>
      <c r="D25" s="552"/>
      <c r="E25" s="3" t="s">
        <v>22</v>
      </c>
      <c r="F25" s="552"/>
      <c r="G25" s="544" t="s">
        <v>66</v>
      </c>
      <c r="H25" s="546"/>
      <c r="I25" s="549"/>
      <c r="J25" s="550"/>
      <c r="K25" s="544" t="s">
        <v>24</v>
      </c>
      <c r="L25" s="546"/>
      <c r="M25" s="549"/>
      <c r="N25" s="550"/>
      <c r="O25" s="528" t="s">
        <v>67</v>
      </c>
      <c r="P25" s="529"/>
      <c r="Q25" s="529"/>
      <c r="R25" s="529"/>
      <c r="S25" s="530"/>
      <c r="T25" s="552"/>
      <c r="U25" s="4">
        <v>0.05</v>
      </c>
    </row>
    <row r="26" spans="2:22">
      <c r="B26" s="5"/>
      <c r="C26" s="6"/>
      <c r="D26" s="6"/>
      <c r="E26" s="6"/>
      <c r="F26" s="6"/>
      <c r="G26" s="6"/>
      <c r="H26" s="6"/>
      <c r="I26" s="6"/>
      <c r="J26" s="6"/>
      <c r="K26" s="6"/>
      <c r="L26" s="6"/>
      <c r="M26" s="6"/>
      <c r="N26" s="6"/>
      <c r="O26" s="6"/>
      <c r="P26" s="6"/>
      <c r="Q26" s="6"/>
      <c r="R26" s="6"/>
      <c r="S26" s="6"/>
      <c r="T26" s="6"/>
      <c r="U26" s="7"/>
    </row>
    <row r="27" spans="2:22" ht="20.399999999999999">
      <c r="B27" s="33" t="s">
        <v>26</v>
      </c>
      <c r="C27" s="513" t="s">
        <v>27</v>
      </c>
      <c r="D27" s="514"/>
      <c r="E27" s="515"/>
      <c r="F27" s="34" t="s">
        <v>28</v>
      </c>
      <c r="G27" s="34" t="s">
        <v>29</v>
      </c>
      <c r="H27" s="36" t="s">
        <v>30</v>
      </c>
      <c r="I27" s="36" t="s">
        <v>31</v>
      </c>
      <c r="J27" s="36" t="s">
        <v>32</v>
      </c>
      <c r="K27" s="36" t="s">
        <v>33</v>
      </c>
      <c r="L27" s="36" t="s">
        <v>34</v>
      </c>
      <c r="M27" s="36" t="s">
        <v>35</v>
      </c>
      <c r="N27" s="36" t="s">
        <v>36</v>
      </c>
      <c r="O27" s="36" t="s">
        <v>37</v>
      </c>
      <c r="P27" s="36" t="s">
        <v>38</v>
      </c>
      <c r="Q27" s="36" t="s">
        <v>39</v>
      </c>
      <c r="R27" s="36" t="s">
        <v>40</v>
      </c>
      <c r="S27" s="39" t="s">
        <v>41</v>
      </c>
      <c r="T27" s="34" t="s">
        <v>42</v>
      </c>
      <c r="U27" s="37" t="s">
        <v>43</v>
      </c>
    </row>
    <row r="28" spans="2:22">
      <c r="B28" s="33" t="s">
        <v>44</v>
      </c>
      <c r="C28" s="539" t="s">
        <v>82</v>
      </c>
      <c r="D28" s="540"/>
      <c r="E28" s="541"/>
      <c r="F28" s="3" t="s">
        <v>80</v>
      </c>
      <c r="G28" s="13">
        <f>+T28</f>
        <v>12</v>
      </c>
      <c r="H28" s="8"/>
      <c r="I28" s="8">
        <v>2</v>
      </c>
      <c r="J28" s="8"/>
      <c r="K28" s="8">
        <v>2</v>
      </c>
      <c r="L28" s="8"/>
      <c r="M28" s="8">
        <v>2</v>
      </c>
      <c r="N28" s="8"/>
      <c r="O28" s="8">
        <v>2</v>
      </c>
      <c r="P28" s="8"/>
      <c r="Q28" s="8">
        <v>2</v>
      </c>
      <c r="R28" s="8"/>
      <c r="S28" s="8">
        <v>2</v>
      </c>
      <c r="T28" s="16">
        <f>SUM(H28:S28)</f>
        <v>12</v>
      </c>
      <c r="U28" s="553">
        <f>+T28/T29</f>
        <v>1</v>
      </c>
      <c r="V28">
        <f>SUM(I28:S28)</f>
        <v>12</v>
      </c>
    </row>
    <row r="29" spans="2:22" ht="17.25" customHeight="1">
      <c r="B29" s="33" t="s">
        <v>45</v>
      </c>
      <c r="C29" s="539" t="s">
        <v>81</v>
      </c>
      <c r="D29" s="540"/>
      <c r="E29" s="541"/>
      <c r="F29" s="3" t="s">
        <v>80</v>
      </c>
      <c r="G29" s="13">
        <f>+T29</f>
        <v>12</v>
      </c>
      <c r="H29" s="8"/>
      <c r="I29" s="8">
        <v>2</v>
      </c>
      <c r="J29" s="8"/>
      <c r="K29" s="8">
        <v>2</v>
      </c>
      <c r="L29" s="8"/>
      <c r="M29" s="8">
        <v>2</v>
      </c>
      <c r="N29" s="8"/>
      <c r="O29" s="8">
        <v>2</v>
      </c>
      <c r="P29" s="8"/>
      <c r="Q29" s="8">
        <v>2</v>
      </c>
      <c r="R29" s="8"/>
      <c r="S29" s="8">
        <v>2</v>
      </c>
      <c r="T29" s="16">
        <f>SUM(H29:S29)</f>
        <v>12</v>
      </c>
      <c r="U29" s="554"/>
    </row>
    <row r="30" spans="2:22">
      <c r="B30" s="513" t="s">
        <v>46</v>
      </c>
      <c r="C30" s="514"/>
      <c r="D30" s="514"/>
      <c r="E30" s="514"/>
      <c r="F30" s="514"/>
      <c r="G30" s="514"/>
      <c r="H30" s="514"/>
      <c r="I30" s="514"/>
      <c r="J30" s="514"/>
      <c r="K30" s="514"/>
      <c r="L30" s="514"/>
      <c r="M30" s="514"/>
      <c r="N30" s="514"/>
      <c r="O30" s="514"/>
      <c r="P30" s="514"/>
      <c r="Q30" s="514"/>
      <c r="R30" s="514"/>
      <c r="S30" s="514"/>
      <c r="T30" s="514"/>
      <c r="U30" s="515"/>
    </row>
    <row r="31" spans="2:22">
      <c r="B31" s="33" t="s">
        <v>44</v>
      </c>
      <c r="C31" s="539" t="s">
        <v>84</v>
      </c>
      <c r="D31" s="540"/>
      <c r="E31" s="541"/>
      <c r="F31" s="3" t="s">
        <v>80</v>
      </c>
      <c r="G31" s="13">
        <f>+T31</f>
        <v>12</v>
      </c>
      <c r="H31" s="8"/>
      <c r="I31" s="8">
        <v>2</v>
      </c>
      <c r="J31" s="8"/>
      <c r="K31" s="8">
        <v>2</v>
      </c>
      <c r="L31" s="8"/>
      <c r="M31" s="8">
        <v>2</v>
      </c>
      <c r="N31" s="8"/>
      <c r="O31" s="8">
        <v>2</v>
      </c>
      <c r="P31" s="8"/>
      <c r="Q31" s="8">
        <v>2</v>
      </c>
      <c r="R31" s="8"/>
      <c r="S31" s="8">
        <v>2</v>
      </c>
      <c r="T31" s="16">
        <f>SUM(H31:S31)</f>
        <v>12</v>
      </c>
      <c r="U31" s="553">
        <f>+T31/T32</f>
        <v>1</v>
      </c>
    </row>
    <row r="32" spans="2:22">
      <c r="B32" s="33" t="s">
        <v>45</v>
      </c>
      <c r="C32" s="539" t="s">
        <v>83</v>
      </c>
      <c r="D32" s="540"/>
      <c r="E32" s="541"/>
      <c r="F32" s="3" t="s">
        <v>80</v>
      </c>
      <c r="G32" s="13">
        <f>+T32</f>
        <v>12</v>
      </c>
      <c r="H32" s="8"/>
      <c r="I32" s="8">
        <v>2</v>
      </c>
      <c r="J32" s="8"/>
      <c r="K32" s="8">
        <v>2</v>
      </c>
      <c r="L32" s="8"/>
      <c r="M32" s="8">
        <v>2</v>
      </c>
      <c r="N32" s="8"/>
      <c r="O32" s="8">
        <v>2</v>
      </c>
      <c r="P32" s="8"/>
      <c r="Q32" s="8">
        <v>2</v>
      </c>
      <c r="R32" s="8"/>
      <c r="S32" s="8">
        <v>2</v>
      </c>
      <c r="T32" s="16">
        <f>SUM(H32:S32)</f>
        <v>12</v>
      </c>
      <c r="U32" s="554"/>
    </row>
    <row r="33" spans="2:21">
      <c r="B33" s="528"/>
      <c r="C33" s="529"/>
      <c r="D33" s="529"/>
      <c r="E33" s="529"/>
      <c r="F33" s="529"/>
      <c r="G33" s="529"/>
      <c r="H33" s="529"/>
      <c r="I33" s="529"/>
      <c r="J33" s="529"/>
      <c r="K33" s="529"/>
      <c r="L33" s="529"/>
      <c r="M33" s="529"/>
      <c r="N33" s="529"/>
      <c r="O33" s="529"/>
      <c r="P33" s="529"/>
      <c r="Q33" s="529"/>
      <c r="R33" s="529"/>
      <c r="S33" s="529"/>
      <c r="T33" s="529"/>
      <c r="U33" s="530"/>
    </row>
    <row r="34" spans="2:21">
      <c r="B34" s="532" t="s">
        <v>47</v>
      </c>
      <c r="C34" s="533"/>
      <c r="D34" s="534"/>
      <c r="E34" s="539" t="s">
        <v>48</v>
      </c>
      <c r="F34" s="540"/>
      <c r="G34" s="540"/>
      <c r="H34" s="540"/>
      <c r="I34" s="540"/>
      <c r="J34" s="540"/>
      <c r="K34" s="540"/>
      <c r="L34" s="540"/>
      <c r="M34" s="540"/>
      <c r="N34" s="540"/>
      <c r="O34" s="540"/>
      <c r="P34" s="540"/>
      <c r="Q34" s="540"/>
      <c r="R34" s="540"/>
      <c r="S34" s="540"/>
      <c r="T34" s="540"/>
      <c r="U34" s="541"/>
    </row>
    <row r="35" spans="2:21">
      <c r="B35" s="532" t="s">
        <v>14</v>
      </c>
      <c r="C35" s="533"/>
      <c r="D35" s="534"/>
      <c r="E35" s="539" t="s">
        <v>85</v>
      </c>
      <c r="F35" s="540"/>
      <c r="G35" s="540"/>
      <c r="H35" s="540"/>
      <c r="I35" s="540"/>
      <c r="J35" s="540"/>
      <c r="K35" s="540"/>
      <c r="L35" s="540"/>
      <c r="M35" s="540"/>
      <c r="N35" s="540"/>
      <c r="O35" s="540"/>
      <c r="P35" s="540"/>
      <c r="Q35" s="540"/>
      <c r="R35" s="540"/>
      <c r="S35" s="540"/>
      <c r="T35" s="540"/>
      <c r="U35" s="541"/>
    </row>
    <row r="36" spans="2:21">
      <c r="B36" s="9"/>
      <c r="C36" s="10"/>
      <c r="D36" s="10"/>
      <c r="E36" s="10"/>
      <c r="F36" s="10"/>
      <c r="G36" s="10"/>
      <c r="H36" s="10"/>
      <c r="I36" s="10"/>
      <c r="J36" s="10"/>
      <c r="K36" s="10"/>
      <c r="L36" s="10"/>
      <c r="M36" s="10"/>
      <c r="N36" s="10"/>
      <c r="O36" s="10"/>
      <c r="P36" s="10"/>
      <c r="Q36" s="10"/>
      <c r="R36" s="10"/>
      <c r="S36" s="10"/>
      <c r="T36" s="10"/>
      <c r="U36" s="11"/>
    </row>
    <row r="37" spans="2:21">
      <c r="B37" s="513" t="s">
        <v>15</v>
      </c>
      <c r="C37" s="515"/>
      <c r="D37" s="551"/>
      <c r="E37" s="34" t="s">
        <v>16</v>
      </c>
      <c r="F37" s="551"/>
      <c r="G37" s="513" t="s">
        <v>17</v>
      </c>
      <c r="H37" s="515"/>
      <c r="I37" s="547"/>
      <c r="J37" s="548"/>
      <c r="K37" s="39" t="s">
        <v>18</v>
      </c>
      <c r="L37" s="39"/>
      <c r="M37" s="547"/>
      <c r="N37" s="548"/>
      <c r="O37" s="513" t="s">
        <v>19</v>
      </c>
      <c r="P37" s="514"/>
      <c r="Q37" s="514"/>
      <c r="R37" s="514"/>
      <c r="S37" s="515"/>
      <c r="T37" s="551"/>
      <c r="U37" s="34" t="s">
        <v>20</v>
      </c>
    </row>
    <row r="38" spans="2:21">
      <c r="B38" s="544" t="s">
        <v>70</v>
      </c>
      <c r="C38" s="546"/>
      <c r="D38" s="552"/>
      <c r="E38" s="3" t="s">
        <v>22</v>
      </c>
      <c r="F38" s="552"/>
      <c r="G38" s="544" t="s">
        <v>23</v>
      </c>
      <c r="H38" s="546"/>
      <c r="I38" s="549"/>
      <c r="J38" s="550"/>
      <c r="K38" s="544" t="s">
        <v>49</v>
      </c>
      <c r="L38" s="546"/>
      <c r="M38" s="549"/>
      <c r="N38" s="550"/>
      <c r="O38" s="528" t="s">
        <v>25</v>
      </c>
      <c r="P38" s="529"/>
      <c r="Q38" s="529"/>
      <c r="R38" s="529"/>
      <c r="S38" s="530"/>
      <c r="T38" s="552"/>
      <c r="U38" s="4">
        <v>0.05</v>
      </c>
    </row>
    <row r="39" spans="2:21">
      <c r="B39" s="544"/>
      <c r="C39" s="545"/>
      <c r="D39" s="545"/>
      <c r="E39" s="545"/>
      <c r="F39" s="545"/>
      <c r="G39" s="545"/>
      <c r="H39" s="545"/>
      <c r="I39" s="545"/>
      <c r="J39" s="545"/>
      <c r="K39" s="545"/>
      <c r="L39" s="545"/>
      <c r="M39" s="545"/>
      <c r="N39" s="545"/>
      <c r="O39" s="545"/>
      <c r="P39" s="545"/>
      <c r="Q39" s="545"/>
      <c r="R39" s="545"/>
      <c r="S39" s="545"/>
      <c r="T39" s="545"/>
      <c r="U39" s="546"/>
    </row>
    <row r="40" spans="2:21" ht="20.399999999999999">
      <c r="B40" s="33" t="s">
        <v>26</v>
      </c>
      <c r="C40" s="513" t="s">
        <v>27</v>
      </c>
      <c r="D40" s="514"/>
      <c r="E40" s="515"/>
      <c r="F40" s="34" t="s">
        <v>28</v>
      </c>
      <c r="G40" s="39" t="s">
        <v>29</v>
      </c>
      <c r="H40" s="36" t="s">
        <v>30</v>
      </c>
      <c r="I40" s="36" t="s">
        <v>31</v>
      </c>
      <c r="J40" s="36" t="s">
        <v>32</v>
      </c>
      <c r="K40" s="36" t="s">
        <v>33</v>
      </c>
      <c r="L40" s="36" t="s">
        <v>34</v>
      </c>
      <c r="M40" s="36" t="s">
        <v>35</v>
      </c>
      <c r="N40" s="36" t="s">
        <v>36</v>
      </c>
      <c r="O40" s="36" t="s">
        <v>37</v>
      </c>
      <c r="P40" s="36" t="s">
        <v>38</v>
      </c>
      <c r="Q40" s="36" t="s">
        <v>39</v>
      </c>
      <c r="R40" s="36" t="s">
        <v>40</v>
      </c>
      <c r="S40" s="39" t="s">
        <v>41</v>
      </c>
      <c r="T40" s="34" t="s">
        <v>42</v>
      </c>
      <c r="U40" s="37" t="s">
        <v>43</v>
      </c>
    </row>
    <row r="41" spans="2:21">
      <c r="B41" s="38" t="s">
        <v>44</v>
      </c>
      <c r="C41" s="539" t="s">
        <v>82</v>
      </c>
      <c r="D41" s="540"/>
      <c r="E41" s="541"/>
      <c r="F41" s="3" t="s">
        <v>80</v>
      </c>
      <c r="G41" s="13">
        <f>+T41</f>
        <v>12</v>
      </c>
      <c r="H41" s="8"/>
      <c r="I41" s="8">
        <v>2</v>
      </c>
      <c r="J41" s="8"/>
      <c r="K41" s="8">
        <v>2</v>
      </c>
      <c r="L41" s="8"/>
      <c r="M41" s="8">
        <v>2</v>
      </c>
      <c r="N41" s="8"/>
      <c r="O41" s="8">
        <v>2</v>
      </c>
      <c r="P41" s="8"/>
      <c r="Q41" s="8">
        <v>2</v>
      </c>
      <c r="R41" s="8"/>
      <c r="S41" s="8">
        <v>2</v>
      </c>
      <c r="T41" s="16">
        <f>SUM(H41:S41)</f>
        <v>12</v>
      </c>
      <c r="U41" s="542">
        <f>+T41/T42</f>
        <v>1</v>
      </c>
    </row>
    <row r="42" spans="2:21">
      <c r="B42" s="38" t="s">
        <v>45</v>
      </c>
      <c r="C42" s="539" t="s">
        <v>81</v>
      </c>
      <c r="D42" s="540"/>
      <c r="E42" s="541"/>
      <c r="F42" s="3" t="s">
        <v>80</v>
      </c>
      <c r="G42" s="13">
        <f>+T42</f>
        <v>12</v>
      </c>
      <c r="H42" s="8"/>
      <c r="I42" s="8">
        <v>2</v>
      </c>
      <c r="J42" s="8"/>
      <c r="K42" s="8">
        <v>2</v>
      </c>
      <c r="L42" s="8"/>
      <c r="M42" s="8">
        <v>2</v>
      </c>
      <c r="N42" s="8"/>
      <c r="O42" s="8">
        <v>2</v>
      </c>
      <c r="P42" s="8"/>
      <c r="Q42" s="8">
        <v>2</v>
      </c>
      <c r="R42" s="8"/>
      <c r="S42" s="8">
        <v>2</v>
      </c>
      <c r="T42" s="16">
        <f>SUM(H42:S42)</f>
        <v>12</v>
      </c>
      <c r="U42" s="543"/>
    </row>
    <row r="43" spans="2:21">
      <c r="B43" s="521" t="s">
        <v>46</v>
      </c>
      <c r="C43" s="522"/>
      <c r="D43" s="522"/>
      <c r="E43" s="522"/>
      <c r="F43" s="522"/>
      <c r="G43" s="522"/>
      <c r="H43" s="522"/>
      <c r="I43" s="522"/>
      <c r="J43" s="522"/>
      <c r="K43" s="522"/>
      <c r="L43" s="522"/>
      <c r="M43" s="522"/>
      <c r="N43" s="522"/>
      <c r="O43" s="522"/>
      <c r="P43" s="522"/>
      <c r="Q43" s="522"/>
      <c r="R43" s="522"/>
      <c r="S43" s="522"/>
      <c r="T43" s="522"/>
      <c r="U43" s="523"/>
    </row>
    <row r="44" spans="2:21">
      <c r="B44" s="38" t="s">
        <v>44</v>
      </c>
      <c r="C44" s="539" t="s">
        <v>84</v>
      </c>
      <c r="D44" s="540"/>
      <c r="E44" s="541"/>
      <c r="F44" s="3" t="s">
        <v>80</v>
      </c>
      <c r="G44" s="13">
        <f>+T44</f>
        <v>12</v>
      </c>
      <c r="H44" s="8"/>
      <c r="I44" s="8">
        <v>2</v>
      </c>
      <c r="J44" s="8"/>
      <c r="K44" s="8">
        <v>2</v>
      </c>
      <c r="L44" s="8"/>
      <c r="M44" s="8">
        <v>2</v>
      </c>
      <c r="N44" s="8"/>
      <c r="O44" s="8">
        <v>2</v>
      </c>
      <c r="P44" s="8"/>
      <c r="Q44" s="8">
        <v>2</v>
      </c>
      <c r="R44" s="8"/>
      <c r="S44" s="8">
        <v>2</v>
      </c>
      <c r="T44" s="16">
        <f>SUM(H44:S44)</f>
        <v>12</v>
      </c>
      <c r="U44" s="542">
        <f>+T44/T45</f>
        <v>1</v>
      </c>
    </row>
    <row r="45" spans="2:21">
      <c r="B45" s="38" t="s">
        <v>45</v>
      </c>
      <c r="C45" s="539" t="s">
        <v>83</v>
      </c>
      <c r="D45" s="540"/>
      <c r="E45" s="541"/>
      <c r="F45" s="3" t="s">
        <v>80</v>
      </c>
      <c r="G45" s="13">
        <f>+T45</f>
        <v>12</v>
      </c>
      <c r="H45" s="8"/>
      <c r="I45" s="8">
        <v>2</v>
      </c>
      <c r="J45" s="8"/>
      <c r="K45" s="8">
        <v>2</v>
      </c>
      <c r="L45" s="8"/>
      <c r="M45" s="8">
        <v>2</v>
      </c>
      <c r="N45" s="8"/>
      <c r="O45" s="8">
        <v>2</v>
      </c>
      <c r="P45" s="8"/>
      <c r="Q45" s="8">
        <v>2</v>
      </c>
      <c r="R45" s="8"/>
      <c r="S45" s="8">
        <v>2</v>
      </c>
      <c r="T45" s="16">
        <f>SUM(H45:S45)</f>
        <v>12</v>
      </c>
      <c r="U45" s="543"/>
    </row>
    <row r="46" spans="2:21">
      <c r="B46" s="509"/>
      <c r="C46" s="509"/>
      <c r="D46" s="509"/>
      <c r="E46" s="509"/>
      <c r="F46" s="509"/>
      <c r="G46" s="509"/>
      <c r="H46" s="509"/>
      <c r="I46" s="509"/>
      <c r="J46" s="509"/>
      <c r="K46" s="509"/>
      <c r="L46" s="509"/>
      <c r="M46" s="509"/>
      <c r="N46" s="509"/>
      <c r="O46" s="509"/>
      <c r="P46" s="509"/>
      <c r="Q46" s="509"/>
      <c r="R46" s="509"/>
      <c r="S46" s="509"/>
      <c r="T46" s="509"/>
      <c r="U46" s="509"/>
    </row>
    <row r="47" spans="2:21">
      <c r="B47" s="532" t="s">
        <v>50</v>
      </c>
      <c r="C47" s="533"/>
      <c r="D47" s="534"/>
      <c r="E47" s="516" t="s">
        <v>48</v>
      </c>
      <c r="F47" s="517"/>
      <c r="G47" s="517"/>
      <c r="H47" s="517"/>
      <c r="I47" s="517"/>
      <c r="J47" s="517"/>
      <c r="K47" s="517"/>
      <c r="L47" s="517"/>
      <c r="M47" s="517"/>
      <c r="N47" s="517"/>
      <c r="O47" s="517"/>
      <c r="P47" s="517"/>
      <c r="Q47" s="517"/>
      <c r="R47" s="517"/>
      <c r="S47" s="517"/>
      <c r="T47" s="517"/>
      <c r="U47" s="518"/>
    </row>
    <row r="48" spans="2:21">
      <c r="B48" s="532" t="s">
        <v>14</v>
      </c>
      <c r="C48" s="533"/>
      <c r="D48" s="534"/>
      <c r="E48" s="516" t="s">
        <v>69</v>
      </c>
      <c r="F48" s="517"/>
      <c r="G48" s="517"/>
      <c r="H48" s="517"/>
      <c r="I48" s="517"/>
      <c r="J48" s="517"/>
      <c r="K48" s="517"/>
      <c r="L48" s="517"/>
      <c r="M48" s="517"/>
      <c r="N48" s="517"/>
      <c r="O48" s="517"/>
      <c r="P48" s="517"/>
      <c r="Q48" s="517"/>
      <c r="R48" s="517"/>
      <c r="S48" s="517"/>
      <c r="T48" s="517"/>
      <c r="U48" s="518"/>
    </row>
    <row r="49" spans="2:21">
      <c r="B49" s="5"/>
      <c r="C49" s="6"/>
      <c r="D49" s="6"/>
      <c r="E49" s="6"/>
      <c r="F49" s="6"/>
      <c r="G49" s="6"/>
      <c r="H49" s="6"/>
      <c r="I49" s="6"/>
      <c r="J49" s="6"/>
      <c r="K49" s="6"/>
      <c r="L49" s="6"/>
      <c r="M49" s="6"/>
      <c r="N49" s="6"/>
      <c r="O49" s="6"/>
      <c r="P49" s="6"/>
      <c r="Q49" s="6"/>
      <c r="R49" s="6"/>
      <c r="S49" s="6"/>
      <c r="T49" s="6"/>
      <c r="U49" s="7"/>
    </row>
    <row r="50" spans="2:21">
      <c r="B50" s="513" t="s">
        <v>15</v>
      </c>
      <c r="C50" s="515"/>
      <c r="D50" s="524"/>
      <c r="E50" s="34" t="s">
        <v>16</v>
      </c>
      <c r="F50" s="524"/>
      <c r="G50" s="513" t="s">
        <v>17</v>
      </c>
      <c r="H50" s="515"/>
      <c r="I50" s="535"/>
      <c r="J50" s="536"/>
      <c r="K50" s="513" t="s">
        <v>18</v>
      </c>
      <c r="L50" s="515"/>
      <c r="M50" s="535"/>
      <c r="N50" s="536"/>
      <c r="O50" s="513" t="s">
        <v>19</v>
      </c>
      <c r="P50" s="514"/>
      <c r="Q50" s="514"/>
      <c r="R50" s="514"/>
      <c r="S50" s="515"/>
      <c r="T50" s="524"/>
      <c r="U50" s="34" t="s">
        <v>20</v>
      </c>
    </row>
    <row r="51" spans="2:21">
      <c r="B51" s="526" t="s">
        <v>21</v>
      </c>
      <c r="C51" s="527"/>
      <c r="D51" s="525"/>
      <c r="E51" s="12" t="s">
        <v>22</v>
      </c>
      <c r="F51" s="525"/>
      <c r="G51" s="526" t="s">
        <v>23</v>
      </c>
      <c r="H51" s="527"/>
      <c r="I51" s="537"/>
      <c r="J51" s="538"/>
      <c r="K51" s="526" t="s">
        <v>24</v>
      </c>
      <c r="L51" s="527"/>
      <c r="M51" s="537"/>
      <c r="N51" s="538"/>
      <c r="O51" s="528" t="s">
        <v>67</v>
      </c>
      <c r="P51" s="529"/>
      <c r="Q51" s="529"/>
      <c r="R51" s="529"/>
      <c r="S51" s="530"/>
      <c r="T51" s="525"/>
      <c r="U51" s="12">
        <f>+T55</f>
        <v>12</v>
      </c>
    </row>
    <row r="52" spans="2:21">
      <c r="B52" s="526"/>
      <c r="C52" s="531"/>
      <c r="D52" s="531"/>
      <c r="E52" s="531"/>
      <c r="F52" s="531"/>
      <c r="G52" s="531"/>
      <c r="H52" s="531"/>
      <c r="I52" s="531"/>
      <c r="J52" s="531"/>
      <c r="K52" s="531"/>
      <c r="L52" s="531"/>
      <c r="M52" s="531"/>
      <c r="N52" s="531"/>
      <c r="O52" s="531"/>
      <c r="P52" s="531"/>
      <c r="Q52" s="531"/>
      <c r="R52" s="531"/>
      <c r="S52" s="531"/>
      <c r="T52" s="531"/>
      <c r="U52" s="527"/>
    </row>
    <row r="53" spans="2:21" ht="20.399999999999999">
      <c r="B53" s="33" t="s">
        <v>26</v>
      </c>
      <c r="C53" s="513" t="s">
        <v>27</v>
      </c>
      <c r="D53" s="514"/>
      <c r="E53" s="515"/>
      <c r="F53" s="34" t="s">
        <v>28</v>
      </c>
      <c r="G53" s="39" t="s">
        <v>29</v>
      </c>
      <c r="H53" s="36" t="s">
        <v>30</v>
      </c>
      <c r="I53" s="36" t="s">
        <v>31</v>
      </c>
      <c r="J53" s="36" t="s">
        <v>32</v>
      </c>
      <c r="K53" s="36" t="s">
        <v>33</v>
      </c>
      <c r="L53" s="36" t="s">
        <v>34</v>
      </c>
      <c r="M53" s="36" t="s">
        <v>35</v>
      </c>
      <c r="N53" s="36" t="s">
        <v>36</v>
      </c>
      <c r="O53" s="36" t="s">
        <v>37</v>
      </c>
      <c r="P53" s="36" t="s">
        <v>38</v>
      </c>
      <c r="Q53" s="36" t="s">
        <v>39</v>
      </c>
      <c r="R53" s="36" t="s">
        <v>40</v>
      </c>
      <c r="S53" s="39" t="s">
        <v>41</v>
      </c>
      <c r="T53" s="34" t="s">
        <v>42</v>
      </c>
      <c r="U53" s="37" t="s">
        <v>43</v>
      </c>
    </row>
    <row r="54" spans="2:21">
      <c r="B54" s="38" t="s">
        <v>44</v>
      </c>
      <c r="C54" s="516" t="s">
        <v>77</v>
      </c>
      <c r="D54" s="517"/>
      <c r="E54" s="518"/>
      <c r="F54" s="14" t="s">
        <v>79</v>
      </c>
      <c r="G54" s="15">
        <f>+T54</f>
        <v>12</v>
      </c>
      <c r="H54" s="8"/>
      <c r="I54" s="8">
        <v>2</v>
      </c>
      <c r="J54" s="8"/>
      <c r="K54" s="8">
        <v>2</v>
      </c>
      <c r="L54" s="8"/>
      <c r="M54" s="8">
        <v>2</v>
      </c>
      <c r="N54" s="8"/>
      <c r="O54" s="8">
        <v>2</v>
      </c>
      <c r="P54" s="8"/>
      <c r="Q54" s="8">
        <v>2</v>
      </c>
      <c r="R54" s="8"/>
      <c r="S54" s="8">
        <v>2</v>
      </c>
      <c r="T54" s="16">
        <f>SUM(H54:S54)</f>
        <v>12</v>
      </c>
      <c r="U54" s="519">
        <f>+T55/T54</f>
        <v>1</v>
      </c>
    </row>
    <row r="55" spans="2:21">
      <c r="B55" s="38" t="s">
        <v>45</v>
      </c>
      <c r="C55" s="516" t="s">
        <v>78</v>
      </c>
      <c r="D55" s="517"/>
      <c r="E55" s="518"/>
      <c r="F55" s="14" t="s">
        <v>79</v>
      </c>
      <c r="G55" s="15">
        <f>+T55</f>
        <v>12</v>
      </c>
      <c r="H55" s="8"/>
      <c r="I55" s="8">
        <v>2</v>
      </c>
      <c r="J55" s="8"/>
      <c r="K55" s="8">
        <v>2</v>
      </c>
      <c r="L55" s="8"/>
      <c r="M55" s="8">
        <v>2</v>
      </c>
      <c r="N55" s="8"/>
      <c r="O55" s="8">
        <v>2</v>
      </c>
      <c r="P55" s="8"/>
      <c r="Q55" s="8">
        <v>2</v>
      </c>
      <c r="R55" s="8"/>
      <c r="S55" s="8">
        <v>2</v>
      </c>
      <c r="T55" s="16">
        <f>SUM(H55:S55)</f>
        <v>12</v>
      </c>
      <c r="U55" s="520"/>
    </row>
    <row r="56" spans="2:21">
      <c r="B56" s="521" t="s">
        <v>46</v>
      </c>
      <c r="C56" s="522"/>
      <c r="D56" s="522"/>
      <c r="E56" s="522"/>
      <c r="F56" s="522"/>
      <c r="G56" s="522"/>
      <c r="H56" s="522"/>
      <c r="I56" s="522"/>
      <c r="J56" s="522"/>
      <c r="K56" s="522"/>
      <c r="L56" s="522"/>
      <c r="M56" s="522"/>
      <c r="N56" s="522"/>
      <c r="O56" s="522"/>
      <c r="P56" s="522"/>
      <c r="Q56" s="522"/>
      <c r="R56" s="522"/>
      <c r="S56" s="522"/>
      <c r="T56" s="522"/>
      <c r="U56" s="523"/>
    </row>
    <row r="57" spans="2:21">
      <c r="B57" s="38" t="s">
        <v>44</v>
      </c>
      <c r="C57" s="516" t="s">
        <v>77</v>
      </c>
      <c r="D57" s="517"/>
      <c r="E57" s="518"/>
      <c r="F57" s="14" t="s">
        <v>79</v>
      </c>
      <c r="G57" s="15">
        <f>+T57</f>
        <v>12</v>
      </c>
      <c r="H57" s="8"/>
      <c r="I57" s="8">
        <v>2</v>
      </c>
      <c r="J57" s="8"/>
      <c r="K57" s="8">
        <v>2</v>
      </c>
      <c r="L57" s="8"/>
      <c r="M57" s="8">
        <v>2</v>
      </c>
      <c r="N57" s="8"/>
      <c r="O57" s="8">
        <v>2</v>
      </c>
      <c r="P57" s="8"/>
      <c r="Q57" s="8">
        <v>2</v>
      </c>
      <c r="R57" s="8"/>
      <c r="S57" s="8">
        <v>2</v>
      </c>
      <c r="T57" s="16">
        <f>SUM(H57:S57)</f>
        <v>12</v>
      </c>
      <c r="U57" s="519">
        <f>+T58/T57</f>
        <v>1</v>
      </c>
    </row>
    <row r="58" spans="2:21">
      <c r="B58" s="38" t="s">
        <v>45</v>
      </c>
      <c r="C58" s="516" t="s">
        <v>78</v>
      </c>
      <c r="D58" s="517"/>
      <c r="E58" s="518"/>
      <c r="F58" s="14" t="s">
        <v>79</v>
      </c>
      <c r="G58" s="15">
        <f>+T58</f>
        <v>12</v>
      </c>
      <c r="H58" s="8"/>
      <c r="I58" s="8">
        <v>2</v>
      </c>
      <c r="J58" s="8"/>
      <c r="K58" s="8">
        <v>2</v>
      </c>
      <c r="L58" s="8"/>
      <c r="M58" s="8">
        <v>2</v>
      </c>
      <c r="N58" s="8"/>
      <c r="O58" s="8">
        <v>2</v>
      </c>
      <c r="P58" s="8"/>
      <c r="Q58" s="8">
        <v>2</v>
      </c>
      <c r="R58" s="8"/>
      <c r="S58" s="8">
        <v>2</v>
      </c>
      <c r="T58" s="16">
        <f>SUM(H58:S58)</f>
        <v>12</v>
      </c>
      <c r="U58" s="520"/>
    </row>
    <row r="59" spans="2:21">
      <c r="B59" s="509"/>
      <c r="C59" s="509"/>
      <c r="D59" s="509"/>
      <c r="E59" s="509"/>
      <c r="F59" s="509"/>
      <c r="G59" s="509"/>
      <c r="H59" s="509"/>
      <c r="I59" s="509"/>
      <c r="J59" s="509"/>
      <c r="K59" s="509"/>
      <c r="L59" s="509"/>
      <c r="M59" s="509"/>
      <c r="N59" s="509"/>
      <c r="O59" s="509"/>
      <c r="P59" s="509"/>
      <c r="Q59" s="509"/>
      <c r="R59" s="509"/>
      <c r="S59" s="509"/>
      <c r="T59" s="509"/>
      <c r="U59" s="509"/>
    </row>
    <row r="60" spans="2:21" ht="15.6">
      <c r="B60" s="510" t="s">
        <v>51</v>
      </c>
      <c r="C60" s="511"/>
      <c r="D60" s="511"/>
      <c r="E60" s="511"/>
      <c r="F60" s="511"/>
      <c r="G60" s="511"/>
      <c r="H60" s="511"/>
      <c r="I60" s="511"/>
      <c r="J60" s="511"/>
      <c r="K60" s="511"/>
      <c r="L60" s="511"/>
      <c r="M60" s="511"/>
      <c r="N60" s="511"/>
      <c r="O60" s="511"/>
      <c r="P60" s="511"/>
      <c r="Q60" s="511"/>
      <c r="R60" s="511"/>
      <c r="S60" s="511"/>
      <c r="T60" s="511"/>
      <c r="U60" s="512"/>
    </row>
    <row r="61" spans="2:21" ht="24" customHeight="1">
      <c r="B61" s="33" t="s">
        <v>52</v>
      </c>
      <c r="C61" s="513" t="s">
        <v>27</v>
      </c>
      <c r="D61" s="514"/>
      <c r="E61" s="515"/>
      <c r="F61" s="34" t="s">
        <v>28</v>
      </c>
      <c r="G61" s="35" t="s">
        <v>53</v>
      </c>
      <c r="H61" s="36" t="s">
        <v>30</v>
      </c>
      <c r="I61" s="36" t="s">
        <v>31</v>
      </c>
      <c r="J61" s="36" t="s">
        <v>32</v>
      </c>
      <c r="K61" s="36" t="s">
        <v>33</v>
      </c>
      <c r="L61" s="36" t="s">
        <v>34</v>
      </c>
      <c r="M61" s="36" t="s">
        <v>35</v>
      </c>
      <c r="N61" s="36" t="s">
        <v>36</v>
      </c>
      <c r="O61" s="36" t="s">
        <v>37</v>
      </c>
      <c r="P61" s="36" t="s">
        <v>38</v>
      </c>
      <c r="Q61" s="36" t="s">
        <v>39</v>
      </c>
      <c r="R61" s="36" t="s">
        <v>40</v>
      </c>
      <c r="S61" s="36" t="s">
        <v>41</v>
      </c>
      <c r="T61" s="34" t="s">
        <v>42</v>
      </c>
      <c r="U61" s="37" t="s">
        <v>43</v>
      </c>
    </row>
    <row r="62" spans="2:21" ht="15" customHeight="1">
      <c r="B62" s="576" t="s">
        <v>50</v>
      </c>
      <c r="C62" s="579" t="s">
        <v>71</v>
      </c>
      <c r="D62" s="580"/>
      <c r="E62" s="581"/>
      <c r="F62" s="22" t="s">
        <v>75</v>
      </c>
      <c r="G62" s="13" t="s">
        <v>29</v>
      </c>
      <c r="H62" s="8"/>
      <c r="I62" s="8"/>
      <c r="J62" s="8"/>
      <c r="K62" s="8">
        <v>100</v>
      </c>
      <c r="L62" s="8">
        <v>100</v>
      </c>
      <c r="M62" s="8">
        <v>100</v>
      </c>
      <c r="N62" s="8"/>
      <c r="O62" s="8"/>
      <c r="P62" s="8"/>
      <c r="Q62" s="8"/>
      <c r="R62" s="8"/>
      <c r="S62" s="8"/>
      <c r="T62" s="16">
        <f>SUM(H62:S62)</f>
        <v>300</v>
      </c>
      <c r="U62" s="20">
        <f>+T62/T63</f>
        <v>1</v>
      </c>
    </row>
    <row r="63" spans="2:21" ht="16.5" customHeight="1">
      <c r="B63" s="577"/>
      <c r="C63" s="582"/>
      <c r="D63" s="583"/>
      <c r="E63" s="584"/>
      <c r="F63" s="23" t="s">
        <v>76</v>
      </c>
      <c r="G63" s="13" t="s">
        <v>46</v>
      </c>
      <c r="H63" s="8"/>
      <c r="I63" s="8"/>
      <c r="J63" s="8"/>
      <c r="K63" s="8">
        <v>100</v>
      </c>
      <c r="L63" s="8">
        <v>100</v>
      </c>
      <c r="M63" s="8">
        <v>100</v>
      </c>
      <c r="N63" s="8"/>
      <c r="O63" s="8"/>
      <c r="P63" s="8"/>
      <c r="Q63" s="8"/>
      <c r="R63" s="8"/>
      <c r="S63" s="8"/>
      <c r="T63" s="16">
        <f>SUM(H63:S63)</f>
        <v>300</v>
      </c>
      <c r="U63" s="21"/>
    </row>
    <row r="64" spans="2:21" ht="14.25" customHeight="1">
      <c r="B64" s="577"/>
      <c r="C64" s="579" t="s">
        <v>72</v>
      </c>
      <c r="D64" s="580"/>
      <c r="E64" s="581"/>
      <c r="F64" s="24" t="s">
        <v>76</v>
      </c>
      <c r="G64" s="13" t="s">
        <v>29</v>
      </c>
      <c r="H64" s="8"/>
      <c r="I64" s="8">
        <v>1</v>
      </c>
      <c r="J64" s="8"/>
      <c r="K64" s="8">
        <v>1</v>
      </c>
      <c r="L64" s="8"/>
      <c r="M64" s="8">
        <v>1</v>
      </c>
      <c r="N64" s="8"/>
      <c r="O64" s="8">
        <v>1</v>
      </c>
      <c r="P64" s="8"/>
      <c r="Q64" s="8">
        <v>1</v>
      </c>
      <c r="R64" s="8"/>
      <c r="S64" s="8">
        <v>1</v>
      </c>
      <c r="T64" s="16">
        <f t="shared" ref="T64:T69" si="0">+S64</f>
        <v>1</v>
      </c>
      <c r="U64" s="20">
        <f>+T64/T65</f>
        <v>1</v>
      </c>
    </row>
    <row r="65" spans="1:21">
      <c r="B65" s="577"/>
      <c r="C65" s="582"/>
      <c r="D65" s="583"/>
      <c r="E65" s="584"/>
      <c r="F65" s="24" t="s">
        <v>54</v>
      </c>
      <c r="G65" s="13" t="s">
        <v>46</v>
      </c>
      <c r="H65" s="8"/>
      <c r="I65" s="8">
        <v>1</v>
      </c>
      <c r="J65" s="8"/>
      <c r="K65" s="8">
        <v>1</v>
      </c>
      <c r="L65" s="8"/>
      <c r="M65" s="8">
        <v>1</v>
      </c>
      <c r="N65" s="8"/>
      <c r="O65" s="8">
        <v>1</v>
      </c>
      <c r="P65" s="8"/>
      <c r="Q65" s="8">
        <v>1</v>
      </c>
      <c r="R65" s="8"/>
      <c r="S65" s="8">
        <v>1</v>
      </c>
      <c r="T65" s="16">
        <f t="shared" si="0"/>
        <v>1</v>
      </c>
      <c r="U65" s="21"/>
    </row>
    <row r="66" spans="1:21" ht="15" customHeight="1">
      <c r="B66" s="577"/>
      <c r="C66" s="579" t="s">
        <v>73</v>
      </c>
      <c r="D66" s="580"/>
      <c r="E66" s="581"/>
      <c r="F66" s="22" t="s">
        <v>75</v>
      </c>
      <c r="G66" s="13" t="s">
        <v>29</v>
      </c>
      <c r="H66" s="8"/>
      <c r="I66" s="8">
        <v>1</v>
      </c>
      <c r="J66" s="8"/>
      <c r="K66" s="8">
        <v>1</v>
      </c>
      <c r="L66" s="8"/>
      <c r="M66" s="8">
        <v>1</v>
      </c>
      <c r="N66" s="8"/>
      <c r="O66" s="8">
        <v>1</v>
      </c>
      <c r="P66" s="8"/>
      <c r="Q66" s="8">
        <v>1</v>
      </c>
      <c r="R66" s="8"/>
      <c r="S66" s="8">
        <v>1</v>
      </c>
      <c r="T66" s="16">
        <f t="shared" si="0"/>
        <v>1</v>
      </c>
      <c r="U66" s="20">
        <f>+T66/T67</f>
        <v>1</v>
      </c>
    </row>
    <row r="67" spans="1:21" ht="17.25" customHeight="1">
      <c r="B67" s="577"/>
      <c r="C67" s="582"/>
      <c r="D67" s="583"/>
      <c r="E67" s="584"/>
      <c r="F67" s="23" t="s">
        <v>76</v>
      </c>
      <c r="G67" s="13" t="s">
        <v>46</v>
      </c>
      <c r="H67" s="8"/>
      <c r="I67" s="8">
        <v>1</v>
      </c>
      <c r="J67" s="8"/>
      <c r="K67" s="8">
        <v>1</v>
      </c>
      <c r="L67" s="8"/>
      <c r="M67" s="8">
        <v>1</v>
      </c>
      <c r="N67" s="8"/>
      <c r="O67" s="8">
        <v>1</v>
      </c>
      <c r="P67" s="8"/>
      <c r="Q67" s="8">
        <v>1</v>
      </c>
      <c r="R67" s="8"/>
      <c r="S67" s="8">
        <v>1</v>
      </c>
      <c r="T67" s="16">
        <f t="shared" si="0"/>
        <v>1</v>
      </c>
      <c r="U67" s="21"/>
    </row>
    <row r="68" spans="1:21" ht="17.25" customHeight="1">
      <c r="B68" s="577"/>
      <c r="C68" s="579" t="s">
        <v>74</v>
      </c>
      <c r="D68" s="580"/>
      <c r="E68" s="581"/>
      <c r="F68" s="24" t="s">
        <v>76</v>
      </c>
      <c r="G68" s="13" t="s">
        <v>29</v>
      </c>
      <c r="H68" s="8">
        <v>1</v>
      </c>
      <c r="I68" s="8">
        <v>1</v>
      </c>
      <c r="J68" s="8">
        <v>1</v>
      </c>
      <c r="K68" s="8">
        <v>1</v>
      </c>
      <c r="L68" s="8">
        <v>1</v>
      </c>
      <c r="M68" s="8">
        <v>1</v>
      </c>
      <c r="N68" s="8">
        <v>1</v>
      </c>
      <c r="O68" s="8">
        <v>1</v>
      </c>
      <c r="P68" s="8">
        <v>1</v>
      </c>
      <c r="Q68" s="8">
        <v>1</v>
      </c>
      <c r="R68" s="8">
        <v>1</v>
      </c>
      <c r="S68" s="8">
        <v>1</v>
      </c>
      <c r="T68" s="16">
        <f t="shared" si="0"/>
        <v>1</v>
      </c>
      <c r="U68" s="20">
        <f>+T68/T69</f>
        <v>1</v>
      </c>
    </row>
    <row r="69" spans="1:21">
      <c r="B69" s="578"/>
      <c r="C69" s="582"/>
      <c r="D69" s="583"/>
      <c r="E69" s="584"/>
      <c r="F69" s="27" t="s">
        <v>54</v>
      </c>
      <c r="G69" s="19" t="s">
        <v>46</v>
      </c>
      <c r="H69" s="28">
        <v>1</v>
      </c>
      <c r="I69" s="28">
        <v>1</v>
      </c>
      <c r="J69" s="28">
        <v>1</v>
      </c>
      <c r="K69" s="28">
        <v>1</v>
      </c>
      <c r="L69" s="28">
        <v>1</v>
      </c>
      <c r="M69" s="28">
        <v>1</v>
      </c>
      <c r="N69" s="28">
        <v>1</v>
      </c>
      <c r="O69" s="28">
        <v>1</v>
      </c>
      <c r="P69" s="28">
        <v>1</v>
      </c>
      <c r="Q69" s="28">
        <v>1</v>
      </c>
      <c r="R69" s="28">
        <v>1</v>
      </c>
      <c r="S69" s="28">
        <v>1</v>
      </c>
      <c r="T69" s="29">
        <f t="shared" si="0"/>
        <v>1</v>
      </c>
      <c r="U69" s="25"/>
    </row>
    <row r="70" spans="1:21">
      <c r="A70" s="30"/>
      <c r="B70" s="30"/>
      <c r="C70" s="30"/>
      <c r="D70" s="30"/>
      <c r="E70" s="30"/>
      <c r="F70" s="30"/>
      <c r="G70" s="30"/>
      <c r="H70" s="30"/>
      <c r="I70" s="30"/>
      <c r="J70" s="30"/>
      <c r="K70" s="30"/>
      <c r="L70" s="30"/>
      <c r="M70" s="30"/>
      <c r="N70" s="30"/>
      <c r="O70" s="30"/>
      <c r="P70" s="30"/>
      <c r="Q70" s="30"/>
      <c r="R70" s="30"/>
      <c r="S70" s="30"/>
      <c r="T70" s="30"/>
      <c r="U70" s="31"/>
    </row>
    <row r="71" spans="1:21">
      <c r="U71" s="26"/>
    </row>
    <row r="73" spans="1:21">
      <c r="B73" s="17"/>
      <c r="C73" s="17"/>
      <c r="D73" s="17"/>
      <c r="E73" s="17"/>
      <c r="F73" s="17"/>
      <c r="G73" s="17"/>
      <c r="H73" s="17"/>
      <c r="I73" s="17"/>
      <c r="J73" s="17"/>
      <c r="K73" s="17"/>
      <c r="L73" s="17"/>
      <c r="M73" s="17"/>
      <c r="N73" s="17"/>
      <c r="O73" s="17"/>
      <c r="P73" s="17"/>
      <c r="Q73" s="17"/>
      <c r="R73" s="17"/>
      <c r="S73" s="17"/>
      <c r="T73" s="17"/>
      <c r="U73" s="17"/>
    </row>
    <row r="74" spans="1:21">
      <c r="B74" s="18"/>
      <c r="C74" s="18"/>
      <c r="D74" s="18"/>
      <c r="E74" s="18"/>
      <c r="F74" s="18"/>
      <c r="G74" s="18"/>
      <c r="H74" s="18"/>
      <c r="I74" s="18"/>
      <c r="J74" s="18"/>
      <c r="K74" s="18"/>
      <c r="L74" s="18"/>
      <c r="M74" s="18"/>
      <c r="N74" s="18"/>
      <c r="O74" s="18"/>
      <c r="P74" s="18"/>
      <c r="Q74" s="18"/>
      <c r="R74" s="18"/>
      <c r="S74" s="18"/>
      <c r="T74" s="18"/>
      <c r="U74" s="18"/>
    </row>
  </sheetData>
  <mergeCells count="110">
    <mergeCell ref="B62:B69"/>
    <mergeCell ref="C64:E65"/>
    <mergeCell ref="C66:E67"/>
    <mergeCell ref="C68:E69"/>
    <mergeCell ref="C62:E63"/>
    <mergeCell ref="B3:U3"/>
    <mergeCell ref="B10:U10"/>
    <mergeCell ref="B11:C11"/>
    <mergeCell ref="G11:H11"/>
    <mergeCell ref="I11:L11"/>
    <mergeCell ref="M11:P11"/>
    <mergeCell ref="Q11:U11"/>
    <mergeCell ref="B20:U20"/>
    <mergeCell ref="B21:D21"/>
    <mergeCell ref="E21:U21"/>
    <mergeCell ref="B22:D22"/>
    <mergeCell ref="E22:U22"/>
    <mergeCell ref="B23:U23"/>
    <mergeCell ref="B24:C24"/>
    <mergeCell ref="D24:D25"/>
    <mergeCell ref="F24:F25"/>
    <mergeCell ref="G24:H24"/>
    <mergeCell ref="I24:J25"/>
    <mergeCell ref="K24:L24"/>
    <mergeCell ref="B1:U1"/>
    <mergeCell ref="B6:D6"/>
    <mergeCell ref="E6:U6"/>
    <mergeCell ref="B7:D7"/>
    <mergeCell ref="E7:U7"/>
    <mergeCell ref="B8:D8"/>
    <mergeCell ref="F8:U8"/>
    <mergeCell ref="B4:U4"/>
    <mergeCell ref="B19:U19"/>
    <mergeCell ref="B13:U13"/>
    <mergeCell ref="B14:U14"/>
    <mergeCell ref="B15:U15"/>
    <mergeCell ref="B16:U16"/>
    <mergeCell ref="B17:D17"/>
    <mergeCell ref="E17:U17"/>
    <mergeCell ref="M24:N25"/>
    <mergeCell ref="O24:S24"/>
    <mergeCell ref="T24:T25"/>
    <mergeCell ref="U28:U29"/>
    <mergeCell ref="C29:E29"/>
    <mergeCell ref="B30:U30"/>
    <mergeCell ref="C31:E31"/>
    <mergeCell ref="U31:U32"/>
    <mergeCell ref="C32:E32"/>
    <mergeCell ref="B25:C25"/>
    <mergeCell ref="G25:H25"/>
    <mergeCell ref="K25:L25"/>
    <mergeCell ref="O25:S25"/>
    <mergeCell ref="C27:E27"/>
    <mergeCell ref="C28:E28"/>
    <mergeCell ref="M37:N38"/>
    <mergeCell ref="O37:S37"/>
    <mergeCell ref="T37:T38"/>
    <mergeCell ref="B38:C38"/>
    <mergeCell ref="G38:H38"/>
    <mergeCell ref="K38:L38"/>
    <mergeCell ref="O38:S38"/>
    <mergeCell ref="B33:U33"/>
    <mergeCell ref="B34:D34"/>
    <mergeCell ref="E34:U34"/>
    <mergeCell ref="B35:D35"/>
    <mergeCell ref="E35:U35"/>
    <mergeCell ref="B37:C37"/>
    <mergeCell ref="D37:D38"/>
    <mergeCell ref="F37:F38"/>
    <mergeCell ref="G37:H37"/>
    <mergeCell ref="I37:J38"/>
    <mergeCell ref="C44:E44"/>
    <mergeCell ref="U44:U45"/>
    <mergeCell ref="C45:E45"/>
    <mergeCell ref="B46:U46"/>
    <mergeCell ref="B47:D47"/>
    <mergeCell ref="E47:U47"/>
    <mergeCell ref="B39:U39"/>
    <mergeCell ref="C40:E40"/>
    <mergeCell ref="C41:E41"/>
    <mergeCell ref="U41:U42"/>
    <mergeCell ref="C42:E42"/>
    <mergeCell ref="B43:U43"/>
    <mergeCell ref="T50:T51"/>
    <mergeCell ref="B51:C51"/>
    <mergeCell ref="G51:H51"/>
    <mergeCell ref="K51:L51"/>
    <mergeCell ref="O51:S51"/>
    <mergeCell ref="B52:U52"/>
    <mergeCell ref="B48:D48"/>
    <mergeCell ref="E48:U48"/>
    <mergeCell ref="B50:C50"/>
    <mergeCell ref="D50:D51"/>
    <mergeCell ref="F50:F51"/>
    <mergeCell ref="G50:H50"/>
    <mergeCell ref="I50:J51"/>
    <mergeCell ref="K50:L50"/>
    <mergeCell ref="M50:N51"/>
    <mergeCell ref="O50:S50"/>
    <mergeCell ref="B59:U59"/>
    <mergeCell ref="B60:U60"/>
    <mergeCell ref="C61:E61"/>
    <mergeCell ref="C53:E53"/>
    <mergeCell ref="C54:E54"/>
    <mergeCell ref="U54:U55"/>
    <mergeCell ref="C55:E55"/>
    <mergeCell ref="B56:U56"/>
    <mergeCell ref="C57:E57"/>
    <mergeCell ref="U57:U58"/>
    <mergeCell ref="C58:E58"/>
  </mergeCells>
  <pageMargins left="0.70866141732283472" right="0.70866141732283472" top="0.74803149606299213" bottom="0.74803149606299213" header="0.31496062992125984" footer="0.31496062992125984"/>
  <pageSetup paperSize="9" scale="89" orientation="landscape" horizontalDpi="200" verticalDpi="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59999389629810485"/>
  </sheetPr>
  <dimension ref="A1:Z57"/>
  <sheetViews>
    <sheetView view="pageBreakPreview" zoomScale="70" zoomScaleNormal="100" zoomScaleSheetLayoutView="70" workbookViewId="0">
      <selection activeCell="K54" sqref="K54"/>
    </sheetView>
  </sheetViews>
  <sheetFormatPr baseColWidth="10" defaultColWidth="11.44140625" defaultRowHeight="13.8"/>
  <cols>
    <col min="1" max="1" width="1.109375" style="50" customWidth="1"/>
    <col min="2" max="2" width="21" style="50" customWidth="1"/>
    <col min="3" max="3" width="26.5546875" style="54" customWidth="1"/>
    <col min="4" max="4" width="27.6640625" style="54" customWidth="1"/>
    <col min="5" max="5" width="19.109375" style="54" customWidth="1"/>
    <col min="6" max="6" width="22.33203125" style="55" customWidth="1"/>
    <col min="7" max="7" width="18.33203125" style="50" customWidth="1"/>
    <col min="8" max="8" width="21.6640625" style="50" customWidth="1"/>
    <col min="9" max="20" width="16" style="50" customWidth="1"/>
    <col min="21" max="21" width="23.6640625" style="50" customWidth="1"/>
    <col min="22" max="22" width="18.109375" style="50" customWidth="1"/>
    <col min="23" max="23" width="16.88671875" style="75" customWidth="1"/>
    <col min="24" max="24" width="16.109375" style="249" bestFit="1" customWidth="1"/>
    <col min="25" max="25" width="22.6640625" style="75" customWidth="1"/>
    <col min="26" max="26" width="16.109375" style="50" customWidth="1"/>
    <col min="27" max="16384" width="11.44140625" style="50"/>
  </cols>
  <sheetData>
    <row r="1" spans="2:25" ht="43.2" customHeight="1">
      <c r="B1" s="49"/>
      <c r="C1" s="445" t="s">
        <v>1002</v>
      </c>
      <c r="D1" s="445"/>
      <c r="E1" s="445"/>
      <c r="F1" s="445"/>
      <c r="G1" s="445"/>
      <c r="H1" s="445"/>
      <c r="I1" s="445"/>
      <c r="J1" s="445"/>
      <c r="K1" s="445"/>
      <c r="L1" s="445"/>
      <c r="M1" s="445"/>
      <c r="N1" s="445"/>
      <c r="O1" s="445"/>
      <c r="P1" s="445"/>
      <c r="Q1" s="445"/>
      <c r="R1" s="445"/>
      <c r="S1" s="445"/>
      <c r="T1" s="445"/>
      <c r="U1" s="49"/>
    </row>
    <row r="2" spans="2:25" ht="43.2" customHeight="1" thickBot="1">
      <c r="B2" s="52"/>
      <c r="C2" s="468" t="s">
        <v>1164</v>
      </c>
      <c r="D2" s="468"/>
      <c r="E2" s="468"/>
      <c r="F2" s="468"/>
      <c r="G2" s="468"/>
      <c r="H2" s="468"/>
      <c r="I2" s="468"/>
      <c r="J2" s="468"/>
      <c r="K2" s="468"/>
      <c r="L2" s="468"/>
      <c r="M2" s="468"/>
      <c r="N2" s="468"/>
      <c r="O2" s="468"/>
      <c r="P2" s="468"/>
      <c r="Q2" s="468"/>
      <c r="R2" s="468"/>
      <c r="S2" s="468"/>
      <c r="T2" s="468"/>
      <c r="U2" s="52"/>
    </row>
    <row r="3" spans="2:25" ht="31.95" customHeight="1" thickBot="1">
      <c r="B3" s="53"/>
      <c r="D3" s="459" t="s">
        <v>133</v>
      </c>
      <c r="E3" s="460"/>
      <c r="F3" s="460"/>
      <c r="G3" s="460"/>
      <c r="H3" s="460"/>
      <c r="I3" s="460"/>
      <c r="J3" s="460"/>
      <c r="K3" s="460"/>
      <c r="L3" s="460"/>
      <c r="M3" s="460"/>
      <c r="N3" s="460"/>
      <c r="O3" s="460"/>
      <c r="P3" s="460"/>
      <c r="Q3" s="460"/>
      <c r="R3" s="460"/>
      <c r="S3" s="461"/>
      <c r="T3" s="53"/>
      <c r="U3" s="53"/>
    </row>
    <row r="4" spans="2:25" ht="25.95" customHeight="1" thickBot="1"/>
    <row r="5" spans="2:25" s="56" customFormat="1" ht="30.6" customHeight="1">
      <c r="B5" s="643" t="s">
        <v>134</v>
      </c>
      <c r="C5" s="644"/>
      <c r="D5" s="644"/>
      <c r="E5" s="479" t="s">
        <v>727</v>
      </c>
      <c r="F5" s="479"/>
      <c r="G5" s="479"/>
      <c r="H5" s="479"/>
      <c r="I5" s="479"/>
      <c r="J5" s="479"/>
      <c r="K5" s="479"/>
      <c r="L5" s="479"/>
      <c r="M5" s="479"/>
      <c r="N5" s="479"/>
      <c r="O5" s="479"/>
      <c r="P5" s="479"/>
      <c r="Q5" s="647" t="s">
        <v>1001</v>
      </c>
      <c r="R5" s="647"/>
      <c r="S5" s="647"/>
      <c r="T5" s="647"/>
      <c r="U5" s="648"/>
      <c r="W5" s="85"/>
      <c r="X5" s="122"/>
      <c r="Y5" s="85"/>
    </row>
    <row r="6" spans="2:25" s="56" customFormat="1" ht="30.6" customHeight="1">
      <c r="B6" s="645" t="s">
        <v>135</v>
      </c>
      <c r="C6" s="646"/>
      <c r="D6" s="646"/>
      <c r="E6" s="652" t="s">
        <v>154</v>
      </c>
      <c r="F6" s="653"/>
      <c r="G6" s="653"/>
      <c r="H6" s="653"/>
      <c r="I6" s="653"/>
      <c r="J6" s="653"/>
      <c r="K6" s="654"/>
      <c r="L6" s="649" t="s">
        <v>313</v>
      </c>
      <c r="M6" s="650"/>
      <c r="N6" s="650"/>
      <c r="O6" s="650"/>
      <c r="P6" s="650"/>
      <c r="Q6" s="650"/>
      <c r="R6" s="650"/>
      <c r="S6" s="650"/>
      <c r="T6" s="650"/>
      <c r="U6" s="651"/>
      <c r="W6" s="85"/>
      <c r="X6" s="122"/>
      <c r="Y6" s="85"/>
    </row>
    <row r="7" spans="2:25" s="56" customFormat="1" ht="34.950000000000003" customHeight="1" thickBot="1">
      <c r="B7" s="483" t="s">
        <v>962</v>
      </c>
      <c r="C7" s="484"/>
      <c r="D7" s="484"/>
      <c r="E7" s="489">
        <f>U48</f>
        <v>437926.91000000015</v>
      </c>
      <c r="F7" s="490"/>
      <c r="G7" s="491"/>
      <c r="H7" s="488" t="s">
        <v>991</v>
      </c>
      <c r="I7" s="488"/>
      <c r="J7" s="488"/>
      <c r="K7" s="488"/>
      <c r="L7" s="489">
        <v>449926.91</v>
      </c>
      <c r="M7" s="490"/>
      <c r="N7" s="490"/>
      <c r="O7" s="490"/>
      <c r="P7" s="486"/>
      <c r="Q7" s="486"/>
      <c r="R7" s="486"/>
      <c r="S7" s="486"/>
      <c r="T7" s="486"/>
      <c r="U7" s="487"/>
      <c r="W7" s="85"/>
      <c r="X7" s="122"/>
      <c r="Y7" s="85"/>
    </row>
    <row r="8" spans="2:25" s="58" customFormat="1" ht="30.6" customHeight="1" thickBot="1">
      <c r="B8" s="655" t="s">
        <v>137</v>
      </c>
      <c r="C8" s="656"/>
      <c r="D8" s="656"/>
      <c r="E8" s="656"/>
      <c r="F8" s="656"/>
      <c r="G8" s="656"/>
      <c r="H8" s="656"/>
      <c r="I8" s="656"/>
      <c r="J8" s="656"/>
      <c r="K8" s="656"/>
      <c r="L8" s="656"/>
      <c r="M8" s="656"/>
      <c r="N8" s="656"/>
      <c r="O8" s="656"/>
      <c r="P8" s="656"/>
      <c r="Q8" s="656"/>
      <c r="R8" s="656"/>
      <c r="S8" s="656"/>
      <c r="T8" s="656"/>
      <c r="U8" s="657"/>
      <c r="V8" s="56"/>
      <c r="W8" s="61"/>
      <c r="X8" s="118"/>
      <c r="Y8" s="61"/>
    </row>
    <row r="9" spans="2:25" s="58" customFormat="1" ht="30.6" customHeight="1" thickBot="1">
      <c r="B9" s="658" t="s">
        <v>138</v>
      </c>
      <c r="C9" s="659"/>
      <c r="D9" s="660" t="s">
        <v>117</v>
      </c>
      <c r="E9" s="660"/>
      <c r="F9" s="659" t="s">
        <v>139</v>
      </c>
      <c r="G9" s="659"/>
      <c r="H9" s="660" t="s">
        <v>156</v>
      </c>
      <c r="I9" s="660"/>
      <c r="J9" s="660"/>
      <c r="K9" s="660"/>
      <c r="L9" s="660"/>
      <c r="M9" s="660"/>
      <c r="N9" s="659" t="s">
        <v>140</v>
      </c>
      <c r="O9" s="659"/>
      <c r="P9" s="659"/>
      <c r="Q9" s="660" t="s">
        <v>155</v>
      </c>
      <c r="R9" s="660"/>
      <c r="S9" s="660"/>
      <c r="T9" s="660"/>
      <c r="U9" s="661"/>
      <c r="V9" s="56"/>
      <c r="W9" s="61"/>
      <c r="X9" s="118"/>
      <c r="Y9" s="61"/>
    </row>
    <row r="10" spans="2:25" s="58" customFormat="1" ht="30.6" customHeight="1" thickBot="1">
      <c r="B10" s="494" t="s">
        <v>141</v>
      </c>
      <c r="C10" s="495"/>
      <c r="D10" s="495"/>
      <c r="E10" s="495"/>
      <c r="F10" s="495"/>
      <c r="G10" s="495"/>
      <c r="H10" s="495"/>
      <c r="I10" s="495"/>
      <c r="J10" s="495"/>
      <c r="K10" s="495"/>
      <c r="L10" s="495"/>
      <c r="M10" s="495"/>
      <c r="N10" s="495"/>
      <c r="O10" s="495"/>
      <c r="P10" s="495"/>
      <c r="Q10" s="495"/>
      <c r="R10" s="495"/>
      <c r="S10" s="495"/>
      <c r="T10" s="495"/>
      <c r="U10" s="496"/>
      <c r="V10" s="56"/>
      <c r="W10" s="61"/>
      <c r="X10" s="118"/>
      <c r="Y10" s="61"/>
    </row>
    <row r="11" spans="2:25" s="58" customFormat="1" ht="49.2" customHeight="1" thickBot="1">
      <c r="B11" s="662" t="s">
        <v>728</v>
      </c>
      <c r="C11" s="663"/>
      <c r="D11" s="663"/>
      <c r="E11" s="663"/>
      <c r="F11" s="663"/>
      <c r="G11" s="663"/>
      <c r="H11" s="663"/>
      <c r="I11" s="663"/>
      <c r="J11" s="663"/>
      <c r="K11" s="663"/>
      <c r="L11" s="663"/>
      <c r="M11" s="663"/>
      <c r="N11" s="663"/>
      <c r="O11" s="663"/>
      <c r="P11" s="663"/>
      <c r="Q11" s="663"/>
      <c r="R11" s="663"/>
      <c r="S11" s="663"/>
      <c r="T11" s="663"/>
      <c r="U11" s="664"/>
      <c r="V11" s="56"/>
      <c r="W11" s="61"/>
      <c r="X11" s="118"/>
      <c r="Y11" s="61"/>
    </row>
    <row r="12" spans="2:25" s="58" customFormat="1" ht="30.6"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c r="W12" s="61"/>
      <c r="X12" s="118"/>
      <c r="Y12" s="61"/>
    </row>
    <row r="13" spans="2:25" s="58" customFormat="1" ht="36" customHeight="1" thickBot="1">
      <c r="B13" s="665" t="s">
        <v>709</v>
      </c>
      <c r="C13" s="666"/>
      <c r="D13" s="666"/>
      <c r="E13" s="666"/>
      <c r="F13" s="666"/>
      <c r="G13" s="666"/>
      <c r="H13" s="666"/>
      <c r="I13" s="666"/>
      <c r="J13" s="666"/>
      <c r="K13" s="666"/>
      <c r="L13" s="666"/>
      <c r="M13" s="666"/>
      <c r="N13" s="666"/>
      <c r="O13" s="666"/>
      <c r="P13" s="666"/>
      <c r="Q13" s="666"/>
      <c r="R13" s="666"/>
      <c r="S13" s="666"/>
      <c r="T13" s="666"/>
      <c r="U13" s="667"/>
      <c r="V13" s="56"/>
      <c r="W13" s="61"/>
      <c r="X13" s="118"/>
      <c r="Y13" s="61"/>
    </row>
    <row r="14" spans="2:25" s="58" customFormat="1" ht="32.4" customHeight="1" thickBot="1">
      <c r="B14" s="449" t="s">
        <v>710</v>
      </c>
      <c r="C14" s="450"/>
      <c r="D14" s="450"/>
      <c r="E14" s="668" t="s">
        <v>729</v>
      </c>
      <c r="F14" s="669"/>
      <c r="G14" s="669"/>
      <c r="H14" s="669"/>
      <c r="I14" s="669"/>
      <c r="J14" s="669"/>
      <c r="K14" s="669"/>
      <c r="L14" s="669"/>
      <c r="M14" s="669"/>
      <c r="N14" s="669"/>
      <c r="O14" s="669"/>
      <c r="P14" s="669"/>
      <c r="Q14" s="669"/>
      <c r="R14" s="669"/>
      <c r="S14" s="669"/>
      <c r="T14" s="669"/>
      <c r="U14" s="670"/>
      <c r="V14" s="56"/>
      <c r="W14" s="61"/>
      <c r="X14" s="118"/>
      <c r="Y14" s="61"/>
    </row>
    <row r="15" spans="2:25" s="58" customFormat="1" ht="36.6" customHeight="1" thickBot="1">
      <c r="B15" s="471" t="s">
        <v>436</v>
      </c>
      <c r="C15" s="472"/>
      <c r="D15" s="472"/>
      <c r="E15" s="472"/>
      <c r="F15" s="472"/>
      <c r="G15" s="472"/>
      <c r="H15" s="472"/>
      <c r="I15" s="472"/>
      <c r="J15" s="472"/>
      <c r="K15" s="472"/>
      <c r="L15" s="472"/>
      <c r="M15" s="472"/>
      <c r="N15" s="472"/>
      <c r="O15" s="472"/>
      <c r="P15" s="472"/>
      <c r="Q15" s="472"/>
      <c r="R15" s="472"/>
      <c r="S15" s="472"/>
      <c r="T15" s="472"/>
      <c r="U15" s="473"/>
      <c r="V15" s="56"/>
      <c r="W15" s="61"/>
      <c r="X15" s="118"/>
      <c r="Y15" s="61"/>
    </row>
    <row r="16" spans="2:25" s="58" customFormat="1" ht="36"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56"/>
      <c r="W16" s="61"/>
      <c r="X16" s="118"/>
      <c r="Y16" s="61"/>
    </row>
    <row r="17" spans="2:25" s="58" customFormat="1" ht="46.95" customHeight="1">
      <c r="B17" s="454" t="s">
        <v>89</v>
      </c>
      <c r="C17" s="628" t="s">
        <v>730</v>
      </c>
      <c r="D17" s="628"/>
      <c r="E17" s="628" t="s">
        <v>731</v>
      </c>
      <c r="F17" s="628"/>
      <c r="G17" s="628" t="s">
        <v>95</v>
      </c>
      <c r="H17" s="628"/>
      <c r="I17" s="628" t="s">
        <v>734</v>
      </c>
      <c r="J17" s="628"/>
      <c r="K17" s="628"/>
      <c r="L17" s="637" t="s">
        <v>158</v>
      </c>
      <c r="M17" s="638"/>
      <c r="N17" s="639"/>
      <c r="O17" s="628" t="s">
        <v>94</v>
      </c>
      <c r="P17" s="628"/>
      <c r="Q17" s="628"/>
      <c r="R17" s="628" t="s">
        <v>159</v>
      </c>
      <c r="S17" s="628"/>
      <c r="T17" s="628"/>
      <c r="U17" s="635">
        <f>U26</f>
        <v>1</v>
      </c>
      <c r="V17" s="56"/>
      <c r="W17" s="61"/>
      <c r="X17" s="118"/>
      <c r="Y17" s="61"/>
    </row>
    <row r="18" spans="2:25" s="58" customFormat="1" ht="45" customHeight="1">
      <c r="B18" s="454"/>
      <c r="C18" s="628"/>
      <c r="D18" s="628"/>
      <c r="E18" s="628"/>
      <c r="F18" s="628"/>
      <c r="G18" s="628"/>
      <c r="H18" s="628"/>
      <c r="I18" s="628"/>
      <c r="J18" s="628"/>
      <c r="K18" s="628"/>
      <c r="L18" s="640"/>
      <c r="M18" s="641"/>
      <c r="N18" s="642"/>
      <c r="O18" s="628"/>
      <c r="P18" s="628"/>
      <c r="Q18" s="628"/>
      <c r="R18" s="628"/>
      <c r="S18" s="628"/>
      <c r="T18" s="628"/>
      <c r="U18" s="636"/>
      <c r="V18" s="56"/>
      <c r="W18" s="61"/>
      <c r="X18" s="118"/>
      <c r="Y18" s="61"/>
    </row>
    <row r="19" spans="2:25" s="58" customFormat="1" ht="54" customHeight="1">
      <c r="B19" s="454" t="s">
        <v>433</v>
      </c>
      <c r="C19" s="628" t="s">
        <v>314</v>
      </c>
      <c r="D19" s="628"/>
      <c r="E19" s="628" t="s">
        <v>732</v>
      </c>
      <c r="F19" s="628"/>
      <c r="G19" s="628" t="s">
        <v>96</v>
      </c>
      <c r="H19" s="628"/>
      <c r="I19" s="628" t="s">
        <v>735</v>
      </c>
      <c r="J19" s="628"/>
      <c r="K19" s="628"/>
      <c r="L19" s="637" t="s">
        <v>158</v>
      </c>
      <c r="M19" s="638"/>
      <c r="N19" s="639"/>
      <c r="O19" s="628" t="s">
        <v>94</v>
      </c>
      <c r="P19" s="628"/>
      <c r="Q19" s="628"/>
      <c r="R19" s="628" t="s">
        <v>550</v>
      </c>
      <c r="S19" s="628" t="s">
        <v>550</v>
      </c>
      <c r="T19" s="628" t="s">
        <v>550</v>
      </c>
      <c r="U19" s="635">
        <f>U29</f>
        <v>1</v>
      </c>
      <c r="V19" s="56"/>
      <c r="W19" s="61"/>
      <c r="X19" s="118"/>
      <c r="Y19" s="61"/>
    </row>
    <row r="20" spans="2:25" s="58" customFormat="1" ht="31.2" customHeight="1">
      <c r="B20" s="454"/>
      <c r="C20" s="628"/>
      <c r="D20" s="628"/>
      <c r="E20" s="628"/>
      <c r="F20" s="628"/>
      <c r="G20" s="628"/>
      <c r="H20" s="628"/>
      <c r="I20" s="628"/>
      <c r="J20" s="628"/>
      <c r="K20" s="628"/>
      <c r="L20" s="640"/>
      <c r="M20" s="641"/>
      <c r="N20" s="642"/>
      <c r="O20" s="628"/>
      <c r="P20" s="628"/>
      <c r="Q20" s="628"/>
      <c r="R20" s="628"/>
      <c r="S20" s="628"/>
      <c r="T20" s="628"/>
      <c r="U20" s="636"/>
      <c r="V20" s="56"/>
      <c r="W20" s="61"/>
      <c r="X20" s="118"/>
      <c r="Y20" s="61"/>
    </row>
    <row r="21" spans="2:25" s="58" customFormat="1" ht="87" customHeight="1">
      <c r="B21" s="160" t="s">
        <v>278</v>
      </c>
      <c r="C21" s="628" t="s">
        <v>498</v>
      </c>
      <c r="D21" s="628"/>
      <c r="E21" s="628" t="s">
        <v>315</v>
      </c>
      <c r="F21" s="628"/>
      <c r="G21" s="629" t="s">
        <v>96</v>
      </c>
      <c r="H21" s="630"/>
      <c r="I21" s="629" t="s">
        <v>736</v>
      </c>
      <c r="J21" s="631" t="s">
        <v>736</v>
      </c>
      <c r="K21" s="630" t="s">
        <v>736</v>
      </c>
      <c r="L21" s="629" t="s">
        <v>158</v>
      </c>
      <c r="M21" s="631"/>
      <c r="N21" s="630"/>
      <c r="O21" s="629" t="s">
        <v>267</v>
      </c>
      <c r="P21" s="631"/>
      <c r="Q21" s="630"/>
      <c r="R21" s="629" t="s">
        <v>551</v>
      </c>
      <c r="S21" s="631" t="s">
        <v>551</v>
      </c>
      <c r="T21" s="630" t="s">
        <v>551</v>
      </c>
      <c r="U21" s="276">
        <f>U32</f>
        <v>1</v>
      </c>
      <c r="V21" s="56"/>
      <c r="W21" s="61"/>
      <c r="X21" s="118"/>
      <c r="Y21" s="61"/>
    </row>
    <row r="22" spans="2:25" s="58" customFormat="1" ht="74.400000000000006" customHeight="1">
      <c r="B22" s="503" t="s">
        <v>98</v>
      </c>
      <c r="C22" s="628" t="s">
        <v>501</v>
      </c>
      <c r="D22" s="628"/>
      <c r="E22" s="629" t="s">
        <v>316</v>
      </c>
      <c r="F22" s="630" t="s">
        <v>316</v>
      </c>
      <c r="G22" s="629" t="s">
        <v>97</v>
      </c>
      <c r="H22" s="630"/>
      <c r="I22" s="629" t="s">
        <v>737</v>
      </c>
      <c r="J22" s="631" t="s">
        <v>737</v>
      </c>
      <c r="K22" s="630" t="s">
        <v>737</v>
      </c>
      <c r="L22" s="629" t="s">
        <v>157</v>
      </c>
      <c r="M22" s="631"/>
      <c r="N22" s="630"/>
      <c r="O22" s="629" t="s">
        <v>94</v>
      </c>
      <c r="P22" s="631"/>
      <c r="Q22" s="630"/>
      <c r="R22" s="629" t="s">
        <v>552</v>
      </c>
      <c r="S22" s="631" t="s">
        <v>552</v>
      </c>
      <c r="T22" s="630" t="s">
        <v>552</v>
      </c>
      <c r="U22" s="276">
        <v>1</v>
      </c>
      <c r="V22" s="56"/>
      <c r="W22" s="61"/>
      <c r="X22" s="118"/>
      <c r="Y22" s="61"/>
    </row>
    <row r="23" spans="2:25" s="58" customFormat="1" ht="94.95" customHeight="1" thickBot="1">
      <c r="B23" s="505"/>
      <c r="C23" s="632" t="s">
        <v>163</v>
      </c>
      <c r="D23" s="633"/>
      <c r="E23" s="632" t="s">
        <v>733</v>
      </c>
      <c r="F23" s="633" t="s">
        <v>733</v>
      </c>
      <c r="G23" s="632" t="s">
        <v>97</v>
      </c>
      <c r="H23" s="633"/>
      <c r="I23" s="632" t="s">
        <v>738</v>
      </c>
      <c r="J23" s="634" t="s">
        <v>738</v>
      </c>
      <c r="K23" s="633" t="s">
        <v>738</v>
      </c>
      <c r="L23" s="632" t="s">
        <v>157</v>
      </c>
      <c r="M23" s="634"/>
      <c r="N23" s="633"/>
      <c r="O23" s="632" t="s">
        <v>94</v>
      </c>
      <c r="P23" s="634"/>
      <c r="Q23" s="633"/>
      <c r="R23" s="632" t="s">
        <v>160</v>
      </c>
      <c r="S23" s="634" t="s">
        <v>160</v>
      </c>
      <c r="T23" s="633" t="s">
        <v>160</v>
      </c>
      <c r="U23" s="149">
        <v>1</v>
      </c>
      <c r="V23" s="56"/>
      <c r="W23" s="61"/>
      <c r="X23" s="118"/>
      <c r="Y23" s="61"/>
    </row>
    <row r="24" spans="2:25" s="58" customFormat="1" ht="1.5" customHeight="1" thickBot="1">
      <c r="B24" s="150"/>
      <c r="C24" s="151"/>
      <c r="D24" s="151"/>
      <c r="E24" s="151"/>
      <c r="F24" s="152"/>
      <c r="G24" s="151"/>
      <c r="H24" s="151"/>
      <c r="I24" s="151"/>
      <c r="J24" s="151"/>
      <c r="K24" s="151"/>
      <c r="L24" s="151"/>
      <c r="M24" s="151"/>
      <c r="N24" s="151"/>
      <c r="O24" s="151"/>
      <c r="P24" s="151"/>
      <c r="Q24" s="151"/>
      <c r="R24" s="151"/>
      <c r="S24" s="151"/>
      <c r="T24" s="151"/>
      <c r="U24" s="153"/>
      <c r="V24" s="56"/>
      <c r="W24" s="61"/>
      <c r="X24" s="118"/>
      <c r="Y24" s="61"/>
    </row>
    <row r="25" spans="2:25" s="140" customFormat="1" ht="43.95" customHeight="1">
      <c r="B25" s="193" t="s">
        <v>427</v>
      </c>
      <c r="C25" s="598" t="s">
        <v>142</v>
      </c>
      <c r="D25" s="625"/>
      <c r="E25" s="599"/>
      <c r="F25" s="598" t="s">
        <v>28</v>
      </c>
      <c r="G25" s="599"/>
      <c r="H25" s="244" t="s">
        <v>30</v>
      </c>
      <c r="I25" s="244" t="s">
        <v>31</v>
      </c>
      <c r="J25" s="244" t="s">
        <v>32</v>
      </c>
      <c r="K25" s="244" t="s">
        <v>33</v>
      </c>
      <c r="L25" s="244" t="s">
        <v>34</v>
      </c>
      <c r="M25" s="244" t="s">
        <v>35</v>
      </c>
      <c r="N25" s="244" t="s">
        <v>36</v>
      </c>
      <c r="O25" s="244" t="s">
        <v>37</v>
      </c>
      <c r="P25" s="244" t="s">
        <v>38</v>
      </c>
      <c r="Q25" s="244" t="s">
        <v>39</v>
      </c>
      <c r="R25" s="244" t="s">
        <v>40</v>
      </c>
      <c r="S25" s="194" t="s">
        <v>41</v>
      </c>
      <c r="T25" s="194" t="s">
        <v>42</v>
      </c>
      <c r="U25" s="196" t="s">
        <v>143</v>
      </c>
      <c r="V25" s="101"/>
      <c r="X25" s="117"/>
    </row>
    <row r="26" spans="2:25" s="61" customFormat="1" ht="33" customHeight="1">
      <c r="B26" s="161" t="s">
        <v>44</v>
      </c>
      <c r="C26" s="604" t="s">
        <v>367</v>
      </c>
      <c r="D26" s="608"/>
      <c r="E26" s="605"/>
      <c r="F26" s="600" t="s">
        <v>272</v>
      </c>
      <c r="G26" s="601"/>
      <c r="H26" s="242">
        <v>1</v>
      </c>
      <c r="I26" s="242">
        <v>1</v>
      </c>
      <c r="J26" s="242">
        <v>1</v>
      </c>
      <c r="K26" s="242">
        <v>1</v>
      </c>
      <c r="L26" s="242">
        <v>1</v>
      </c>
      <c r="M26" s="242">
        <v>1</v>
      </c>
      <c r="N26" s="242">
        <v>1</v>
      </c>
      <c r="O26" s="242">
        <v>1</v>
      </c>
      <c r="P26" s="242">
        <v>1</v>
      </c>
      <c r="Q26" s="242">
        <v>1</v>
      </c>
      <c r="R26" s="242">
        <v>1</v>
      </c>
      <c r="S26" s="242">
        <v>1</v>
      </c>
      <c r="T26" s="121">
        <f>SUM(H26:S26)</f>
        <v>12</v>
      </c>
      <c r="U26" s="626">
        <f>+T27/T26</f>
        <v>1</v>
      </c>
      <c r="V26" s="101"/>
      <c r="X26" s="118"/>
    </row>
    <row r="27" spans="2:25" s="61" customFormat="1" ht="33" customHeight="1" thickBot="1">
      <c r="B27" s="161" t="s">
        <v>45</v>
      </c>
      <c r="C27" s="604" t="s">
        <v>368</v>
      </c>
      <c r="D27" s="608"/>
      <c r="E27" s="605"/>
      <c r="F27" s="602" t="s">
        <v>272</v>
      </c>
      <c r="G27" s="603"/>
      <c r="H27" s="242">
        <v>1</v>
      </c>
      <c r="I27" s="242">
        <v>1</v>
      </c>
      <c r="J27" s="242">
        <v>1</v>
      </c>
      <c r="K27" s="242">
        <v>1</v>
      </c>
      <c r="L27" s="242">
        <v>1</v>
      </c>
      <c r="M27" s="242">
        <v>1</v>
      </c>
      <c r="N27" s="242">
        <v>1</v>
      </c>
      <c r="O27" s="242">
        <v>1</v>
      </c>
      <c r="P27" s="242">
        <v>1</v>
      </c>
      <c r="Q27" s="242">
        <v>1</v>
      </c>
      <c r="R27" s="242">
        <v>1</v>
      </c>
      <c r="S27" s="242">
        <v>1</v>
      </c>
      <c r="T27" s="121">
        <f>SUM(H27:S27)</f>
        <v>12</v>
      </c>
      <c r="U27" s="627"/>
      <c r="V27" s="101"/>
      <c r="X27" s="118"/>
    </row>
    <row r="28" spans="2:25" s="140" customFormat="1" ht="43.95" customHeight="1">
      <c r="B28" s="193" t="s">
        <v>427</v>
      </c>
      <c r="C28" s="598" t="s">
        <v>142</v>
      </c>
      <c r="D28" s="625"/>
      <c r="E28" s="599"/>
      <c r="F28" s="598" t="s">
        <v>28</v>
      </c>
      <c r="G28" s="599"/>
      <c r="H28" s="244" t="s">
        <v>30</v>
      </c>
      <c r="I28" s="244" t="s">
        <v>31</v>
      </c>
      <c r="J28" s="244" t="s">
        <v>32</v>
      </c>
      <c r="K28" s="244" t="s">
        <v>33</v>
      </c>
      <c r="L28" s="244" t="s">
        <v>34</v>
      </c>
      <c r="M28" s="244" t="s">
        <v>35</v>
      </c>
      <c r="N28" s="244" t="s">
        <v>36</v>
      </c>
      <c r="O28" s="244" t="s">
        <v>37</v>
      </c>
      <c r="P28" s="244" t="s">
        <v>38</v>
      </c>
      <c r="Q28" s="244" t="s">
        <v>39</v>
      </c>
      <c r="R28" s="244" t="s">
        <v>40</v>
      </c>
      <c r="S28" s="194" t="s">
        <v>41</v>
      </c>
      <c r="T28" s="194" t="s">
        <v>42</v>
      </c>
      <c r="U28" s="196" t="s">
        <v>143</v>
      </c>
      <c r="V28" s="101"/>
      <c r="X28" s="117"/>
    </row>
    <row r="29" spans="2:25" s="61" customFormat="1" ht="33" customHeight="1">
      <c r="B29" s="161" t="s">
        <v>44</v>
      </c>
      <c r="C29" s="604" t="s">
        <v>273</v>
      </c>
      <c r="D29" s="608"/>
      <c r="E29" s="605"/>
      <c r="F29" s="604" t="s">
        <v>274</v>
      </c>
      <c r="G29" s="605"/>
      <c r="H29" s="242">
        <v>1</v>
      </c>
      <c r="I29" s="242">
        <v>1</v>
      </c>
      <c r="J29" s="242">
        <v>1</v>
      </c>
      <c r="K29" s="242">
        <v>1</v>
      </c>
      <c r="L29" s="242">
        <v>1</v>
      </c>
      <c r="M29" s="242">
        <v>1</v>
      </c>
      <c r="N29" s="242">
        <v>1</v>
      </c>
      <c r="O29" s="242">
        <v>1</v>
      </c>
      <c r="P29" s="242">
        <v>1</v>
      </c>
      <c r="Q29" s="242">
        <v>1</v>
      </c>
      <c r="R29" s="242">
        <v>1</v>
      </c>
      <c r="S29" s="242">
        <v>1</v>
      </c>
      <c r="T29" s="121">
        <f>SUM(H29:S29)</f>
        <v>12</v>
      </c>
      <c r="U29" s="626">
        <f>+T30/T29</f>
        <v>1</v>
      </c>
      <c r="V29" s="101"/>
      <c r="X29" s="118"/>
    </row>
    <row r="30" spans="2:25" s="61" customFormat="1" ht="33" customHeight="1" thickBot="1">
      <c r="B30" s="161" t="s">
        <v>45</v>
      </c>
      <c r="C30" s="604" t="s">
        <v>124</v>
      </c>
      <c r="D30" s="608"/>
      <c r="E30" s="608"/>
      <c r="F30" s="606" t="s">
        <v>274</v>
      </c>
      <c r="G30" s="607"/>
      <c r="H30" s="242">
        <v>1</v>
      </c>
      <c r="I30" s="242">
        <v>1</v>
      </c>
      <c r="J30" s="242">
        <v>1</v>
      </c>
      <c r="K30" s="242">
        <v>1</v>
      </c>
      <c r="L30" s="242">
        <v>1</v>
      </c>
      <c r="M30" s="242">
        <v>1</v>
      </c>
      <c r="N30" s="242">
        <v>1</v>
      </c>
      <c r="O30" s="242">
        <v>1</v>
      </c>
      <c r="P30" s="242">
        <v>1</v>
      </c>
      <c r="Q30" s="242">
        <v>1</v>
      </c>
      <c r="R30" s="242">
        <v>1</v>
      </c>
      <c r="S30" s="242">
        <v>1</v>
      </c>
      <c r="T30" s="121">
        <f>SUM(H30:S30)</f>
        <v>12</v>
      </c>
      <c r="U30" s="627"/>
      <c r="V30" s="101"/>
      <c r="X30" s="118"/>
    </row>
    <row r="31" spans="2:25" s="140" customFormat="1" ht="43.95" customHeight="1">
      <c r="B31" s="193" t="s">
        <v>427</v>
      </c>
      <c r="C31" s="598" t="s">
        <v>142</v>
      </c>
      <c r="D31" s="625"/>
      <c r="E31" s="599"/>
      <c r="F31" s="598" t="s">
        <v>28</v>
      </c>
      <c r="G31" s="599"/>
      <c r="H31" s="244" t="s">
        <v>30</v>
      </c>
      <c r="I31" s="244" t="s">
        <v>31</v>
      </c>
      <c r="J31" s="244" t="s">
        <v>32</v>
      </c>
      <c r="K31" s="244" t="s">
        <v>33</v>
      </c>
      <c r="L31" s="244" t="s">
        <v>34</v>
      </c>
      <c r="M31" s="244" t="s">
        <v>35</v>
      </c>
      <c r="N31" s="244" t="s">
        <v>36</v>
      </c>
      <c r="O31" s="244" t="s">
        <v>37</v>
      </c>
      <c r="P31" s="244" t="s">
        <v>38</v>
      </c>
      <c r="Q31" s="244" t="s">
        <v>39</v>
      </c>
      <c r="R31" s="244" t="s">
        <v>40</v>
      </c>
      <c r="S31" s="194" t="s">
        <v>41</v>
      </c>
      <c r="T31" s="194" t="s">
        <v>42</v>
      </c>
      <c r="U31" s="196" t="s">
        <v>143</v>
      </c>
      <c r="V31" s="101"/>
      <c r="X31" s="117"/>
    </row>
    <row r="32" spans="2:25" s="61" customFormat="1" ht="43.95" customHeight="1">
      <c r="B32" s="161" t="s">
        <v>44</v>
      </c>
      <c r="C32" s="600" t="s">
        <v>369</v>
      </c>
      <c r="D32" s="624"/>
      <c r="E32" s="601"/>
      <c r="F32" s="600" t="s">
        <v>372</v>
      </c>
      <c r="G32" s="601"/>
      <c r="H32" s="95">
        <v>1</v>
      </c>
      <c r="I32" s="95">
        <v>1</v>
      </c>
      <c r="J32" s="96">
        <v>1</v>
      </c>
      <c r="K32" s="95">
        <v>1</v>
      </c>
      <c r="L32" s="95">
        <v>1</v>
      </c>
      <c r="M32" s="96">
        <v>1</v>
      </c>
      <c r="N32" s="242">
        <v>1</v>
      </c>
      <c r="O32" s="242">
        <v>1</v>
      </c>
      <c r="P32" s="242">
        <v>1</v>
      </c>
      <c r="Q32" s="242">
        <v>1</v>
      </c>
      <c r="R32" s="242">
        <v>1</v>
      </c>
      <c r="S32" s="242">
        <v>1</v>
      </c>
      <c r="T32" s="121">
        <f>SUM(H32:S32)</f>
        <v>12</v>
      </c>
      <c r="U32" s="626">
        <f>+T33/T32</f>
        <v>1</v>
      </c>
      <c r="V32" s="101"/>
      <c r="X32" s="118"/>
    </row>
    <row r="33" spans="1:26" s="61" customFormat="1" ht="33" customHeight="1" thickBot="1">
      <c r="B33" s="161" t="s">
        <v>45</v>
      </c>
      <c r="C33" s="600" t="s">
        <v>370</v>
      </c>
      <c r="D33" s="624"/>
      <c r="E33" s="601"/>
      <c r="F33" s="602" t="s">
        <v>372</v>
      </c>
      <c r="G33" s="603"/>
      <c r="H33" s="95">
        <v>1</v>
      </c>
      <c r="I33" s="95">
        <v>1</v>
      </c>
      <c r="J33" s="96">
        <v>1</v>
      </c>
      <c r="K33" s="95">
        <v>1</v>
      </c>
      <c r="L33" s="95">
        <v>1</v>
      </c>
      <c r="M33" s="96">
        <v>1</v>
      </c>
      <c r="N33" s="242">
        <v>1</v>
      </c>
      <c r="O33" s="242">
        <v>1</v>
      </c>
      <c r="P33" s="242">
        <v>1</v>
      </c>
      <c r="Q33" s="242">
        <v>1</v>
      </c>
      <c r="R33" s="242">
        <v>1</v>
      </c>
      <c r="S33" s="242">
        <v>1</v>
      </c>
      <c r="T33" s="121">
        <f>SUM(H33:S33)</f>
        <v>12</v>
      </c>
      <c r="U33" s="627"/>
      <c r="V33" s="101"/>
      <c r="X33" s="118"/>
    </row>
    <row r="34" spans="1:26" s="140" customFormat="1" ht="43.95" customHeight="1">
      <c r="B34" s="193" t="s">
        <v>427</v>
      </c>
      <c r="C34" s="598" t="s">
        <v>142</v>
      </c>
      <c r="D34" s="625"/>
      <c r="E34" s="599"/>
      <c r="F34" s="598" t="s">
        <v>28</v>
      </c>
      <c r="G34" s="599"/>
      <c r="H34" s="244" t="s">
        <v>30</v>
      </c>
      <c r="I34" s="244" t="s">
        <v>31</v>
      </c>
      <c r="J34" s="244" t="s">
        <v>32</v>
      </c>
      <c r="K34" s="244" t="s">
        <v>33</v>
      </c>
      <c r="L34" s="244" t="s">
        <v>34</v>
      </c>
      <c r="M34" s="244" t="s">
        <v>35</v>
      </c>
      <c r="N34" s="244" t="s">
        <v>36</v>
      </c>
      <c r="O34" s="244" t="s">
        <v>37</v>
      </c>
      <c r="P34" s="244" t="s">
        <v>38</v>
      </c>
      <c r="Q34" s="244" t="s">
        <v>39</v>
      </c>
      <c r="R34" s="244" t="s">
        <v>40</v>
      </c>
      <c r="S34" s="194" t="s">
        <v>41</v>
      </c>
      <c r="T34" s="194" t="s">
        <v>42</v>
      </c>
      <c r="U34" s="196" t="s">
        <v>143</v>
      </c>
      <c r="V34" s="101"/>
      <c r="X34" s="117"/>
    </row>
    <row r="35" spans="1:26" s="61" customFormat="1" ht="33" customHeight="1">
      <c r="B35" s="161" t="s">
        <v>44</v>
      </c>
      <c r="C35" s="604" t="s">
        <v>161</v>
      </c>
      <c r="D35" s="608"/>
      <c r="E35" s="605"/>
      <c r="F35" s="604" t="s">
        <v>429</v>
      </c>
      <c r="G35" s="605"/>
      <c r="H35" s="242">
        <v>1</v>
      </c>
      <c r="I35" s="242">
        <v>1</v>
      </c>
      <c r="J35" s="242">
        <v>1</v>
      </c>
      <c r="K35" s="242">
        <v>1</v>
      </c>
      <c r="L35" s="242">
        <v>1</v>
      </c>
      <c r="M35" s="242">
        <v>1</v>
      </c>
      <c r="N35" s="242">
        <v>1</v>
      </c>
      <c r="O35" s="242">
        <v>1</v>
      </c>
      <c r="P35" s="242">
        <v>1</v>
      </c>
      <c r="Q35" s="242">
        <v>1</v>
      </c>
      <c r="R35" s="242">
        <v>1</v>
      </c>
      <c r="S35" s="242">
        <v>1</v>
      </c>
      <c r="T35" s="121">
        <f>SUM(H35:S35)</f>
        <v>12</v>
      </c>
      <c r="U35" s="626">
        <f>+T36/T35</f>
        <v>1</v>
      </c>
      <c r="V35" s="101"/>
      <c r="X35" s="118"/>
    </row>
    <row r="36" spans="1:26" s="61" customFormat="1" ht="33" customHeight="1" thickBot="1">
      <c r="B36" s="161" t="s">
        <v>45</v>
      </c>
      <c r="C36" s="604" t="s">
        <v>162</v>
      </c>
      <c r="D36" s="608"/>
      <c r="E36" s="605"/>
      <c r="F36" s="620" t="s">
        <v>429</v>
      </c>
      <c r="G36" s="621"/>
      <c r="H36" s="242">
        <v>1</v>
      </c>
      <c r="I36" s="242">
        <v>1</v>
      </c>
      <c r="J36" s="242">
        <v>1</v>
      </c>
      <c r="K36" s="242">
        <v>1</v>
      </c>
      <c r="L36" s="242">
        <v>1</v>
      </c>
      <c r="M36" s="242">
        <v>1</v>
      </c>
      <c r="N36" s="242">
        <v>1</v>
      </c>
      <c r="O36" s="242">
        <v>1</v>
      </c>
      <c r="P36" s="242">
        <v>1</v>
      </c>
      <c r="Q36" s="242">
        <v>1</v>
      </c>
      <c r="R36" s="242">
        <v>1</v>
      </c>
      <c r="S36" s="242">
        <v>1</v>
      </c>
      <c r="T36" s="121">
        <f>SUM(H36:S36)</f>
        <v>12</v>
      </c>
      <c r="U36" s="627"/>
      <c r="V36" s="101"/>
      <c r="X36" s="118"/>
    </row>
    <row r="37" spans="1:26" s="140" customFormat="1" ht="43.95" customHeight="1">
      <c r="B37" s="193" t="s">
        <v>427</v>
      </c>
      <c r="C37" s="598" t="s">
        <v>142</v>
      </c>
      <c r="D37" s="625"/>
      <c r="E37" s="599"/>
      <c r="F37" s="598" t="s">
        <v>28</v>
      </c>
      <c r="G37" s="599"/>
      <c r="H37" s="244" t="s">
        <v>30</v>
      </c>
      <c r="I37" s="244" t="s">
        <v>31</v>
      </c>
      <c r="J37" s="244" t="s">
        <v>32</v>
      </c>
      <c r="K37" s="244" t="s">
        <v>33</v>
      </c>
      <c r="L37" s="244" t="s">
        <v>34</v>
      </c>
      <c r="M37" s="244" t="s">
        <v>35</v>
      </c>
      <c r="N37" s="244" t="s">
        <v>36</v>
      </c>
      <c r="O37" s="244" t="s">
        <v>37</v>
      </c>
      <c r="P37" s="244" t="s">
        <v>38</v>
      </c>
      <c r="Q37" s="244" t="s">
        <v>39</v>
      </c>
      <c r="R37" s="244" t="s">
        <v>40</v>
      </c>
      <c r="S37" s="194" t="s">
        <v>41</v>
      </c>
      <c r="T37" s="194" t="s">
        <v>42</v>
      </c>
      <c r="U37" s="196"/>
      <c r="V37" s="101"/>
      <c r="X37" s="117"/>
    </row>
    <row r="38" spans="1:26" s="61" customFormat="1" ht="33" customHeight="1">
      <c r="B38" s="161" t="s">
        <v>44</v>
      </c>
      <c r="C38" s="604" t="s">
        <v>690</v>
      </c>
      <c r="D38" s="608"/>
      <c r="E38" s="605"/>
      <c r="F38" s="600" t="s">
        <v>144</v>
      </c>
      <c r="G38" s="601"/>
      <c r="H38" s="95">
        <v>1</v>
      </c>
      <c r="I38" s="95">
        <v>1</v>
      </c>
      <c r="J38" s="96">
        <v>1</v>
      </c>
      <c r="K38" s="95">
        <v>1</v>
      </c>
      <c r="L38" s="95">
        <v>1</v>
      </c>
      <c r="M38" s="96">
        <v>1</v>
      </c>
      <c r="N38" s="95">
        <v>1</v>
      </c>
      <c r="O38" s="95">
        <v>1</v>
      </c>
      <c r="P38" s="96">
        <v>1</v>
      </c>
      <c r="Q38" s="95">
        <v>1</v>
      </c>
      <c r="R38" s="95">
        <v>1</v>
      </c>
      <c r="S38" s="96">
        <v>1</v>
      </c>
      <c r="T38" s="121">
        <f>SUM(H38:S38)</f>
        <v>12</v>
      </c>
      <c r="U38" s="626">
        <f>+T39/T38</f>
        <v>1</v>
      </c>
      <c r="V38" s="101"/>
      <c r="X38" s="118"/>
    </row>
    <row r="39" spans="1:26" s="61" customFormat="1" ht="33" customHeight="1" thickBot="1">
      <c r="B39" s="209" t="s">
        <v>45</v>
      </c>
      <c r="C39" s="602" t="s">
        <v>739</v>
      </c>
      <c r="D39" s="623"/>
      <c r="E39" s="603"/>
      <c r="F39" s="602" t="s">
        <v>144</v>
      </c>
      <c r="G39" s="603"/>
      <c r="H39" s="212">
        <v>1</v>
      </c>
      <c r="I39" s="212">
        <v>1</v>
      </c>
      <c r="J39" s="213">
        <v>1</v>
      </c>
      <c r="K39" s="212">
        <v>1</v>
      </c>
      <c r="L39" s="212">
        <v>1</v>
      </c>
      <c r="M39" s="213">
        <v>1</v>
      </c>
      <c r="N39" s="212">
        <v>1</v>
      </c>
      <c r="O39" s="212">
        <v>1</v>
      </c>
      <c r="P39" s="213">
        <v>1</v>
      </c>
      <c r="Q39" s="212">
        <v>1</v>
      </c>
      <c r="R39" s="212">
        <v>1</v>
      </c>
      <c r="S39" s="213">
        <v>1</v>
      </c>
      <c r="T39" s="239">
        <f>SUM(H39:S39)</f>
        <v>12</v>
      </c>
      <c r="U39" s="627"/>
      <c r="V39" s="101"/>
      <c r="X39" s="118"/>
    </row>
    <row r="40" spans="1:26" s="62" customFormat="1" ht="18" thickBot="1">
      <c r="A40" s="64"/>
      <c r="B40" s="101"/>
      <c r="C40" s="101"/>
      <c r="D40" s="101"/>
      <c r="E40" s="101"/>
      <c r="F40" s="101"/>
      <c r="G40" s="101"/>
      <c r="H40" s="101"/>
      <c r="I40" s="101"/>
      <c r="J40" s="101"/>
      <c r="K40" s="101"/>
      <c r="L40" s="101"/>
      <c r="M40" s="101"/>
      <c r="N40" s="101"/>
      <c r="O40" s="101"/>
      <c r="P40" s="101"/>
      <c r="Q40" s="101"/>
      <c r="R40" s="101"/>
      <c r="S40" s="101"/>
      <c r="T40" s="101"/>
      <c r="U40" s="101"/>
      <c r="V40" s="101"/>
      <c r="W40" s="250"/>
      <c r="X40" s="251"/>
      <c r="Y40" s="250"/>
    </row>
    <row r="41" spans="1:26" s="58" customFormat="1" ht="38.4" customHeight="1" thickBot="1">
      <c r="B41" s="403" t="s">
        <v>145</v>
      </c>
      <c r="C41" s="404"/>
      <c r="D41" s="404"/>
      <c r="E41" s="404"/>
      <c r="F41" s="404"/>
      <c r="G41" s="404"/>
      <c r="H41" s="404"/>
      <c r="I41" s="404"/>
      <c r="J41" s="404"/>
      <c r="K41" s="404"/>
      <c r="L41" s="404"/>
      <c r="M41" s="404"/>
      <c r="N41" s="404"/>
      <c r="O41" s="404"/>
      <c r="P41" s="404"/>
      <c r="Q41" s="404"/>
      <c r="R41" s="404"/>
      <c r="S41" s="404"/>
      <c r="T41" s="404"/>
      <c r="U41" s="404"/>
      <c r="V41" s="405"/>
      <c r="W41" s="61"/>
      <c r="X41" s="118"/>
      <c r="Y41" s="61"/>
    </row>
    <row r="42" spans="1:26" s="58" customFormat="1" ht="38.4" customHeight="1" thickBot="1">
      <c r="B42" s="403" t="s">
        <v>424</v>
      </c>
      <c r="C42" s="404"/>
      <c r="D42" s="404"/>
      <c r="E42" s="404"/>
      <c r="F42" s="404"/>
      <c r="G42" s="404"/>
      <c r="H42" s="404"/>
      <c r="I42" s="404"/>
      <c r="J42" s="404"/>
      <c r="K42" s="404"/>
      <c r="L42" s="404"/>
      <c r="M42" s="404"/>
      <c r="N42" s="404"/>
      <c r="O42" s="404"/>
      <c r="P42" s="404"/>
      <c r="Q42" s="404"/>
      <c r="R42" s="404"/>
      <c r="S42" s="404"/>
      <c r="T42" s="404"/>
      <c r="U42" s="404"/>
      <c r="V42" s="405"/>
      <c r="W42" s="61"/>
      <c r="X42" s="118"/>
      <c r="Y42" s="61"/>
    </row>
    <row r="43" spans="1:26" s="58" customFormat="1" ht="57.6" customHeight="1" thickBot="1">
      <c r="B43" s="610" t="s">
        <v>144</v>
      </c>
      <c r="C43" s="613" t="s">
        <v>142</v>
      </c>
      <c r="D43" s="613"/>
      <c r="E43" s="614"/>
      <c r="F43" s="170" t="s">
        <v>532</v>
      </c>
      <c r="G43" s="170" t="s">
        <v>266</v>
      </c>
      <c r="H43" s="170" t="s">
        <v>115</v>
      </c>
      <c r="I43" s="241" t="s">
        <v>103</v>
      </c>
      <c r="J43" s="241" t="s">
        <v>104</v>
      </c>
      <c r="K43" s="241" t="s">
        <v>105</v>
      </c>
      <c r="L43" s="241" t="s">
        <v>106</v>
      </c>
      <c r="M43" s="241" t="s">
        <v>107</v>
      </c>
      <c r="N43" s="241" t="s">
        <v>108</v>
      </c>
      <c r="O43" s="241" t="s">
        <v>109</v>
      </c>
      <c r="P43" s="241" t="s">
        <v>110</v>
      </c>
      <c r="Q43" s="241" t="s">
        <v>111</v>
      </c>
      <c r="R43" s="241" t="s">
        <v>112</v>
      </c>
      <c r="S43" s="241" t="s">
        <v>113</v>
      </c>
      <c r="T43" s="241" t="s">
        <v>114</v>
      </c>
      <c r="U43" s="241" t="s">
        <v>42</v>
      </c>
      <c r="V43" s="171" t="s">
        <v>265</v>
      </c>
      <c r="W43" s="61"/>
      <c r="X43" s="118"/>
      <c r="Y43" s="61"/>
    </row>
    <row r="44" spans="1:26" s="58" customFormat="1" ht="67.2" customHeight="1">
      <c r="B44" s="611"/>
      <c r="C44" s="615" t="s">
        <v>501</v>
      </c>
      <c r="D44" s="392"/>
      <c r="E44" s="392"/>
      <c r="F44" s="391">
        <v>360</v>
      </c>
      <c r="G44" s="430" t="s">
        <v>431</v>
      </c>
      <c r="H44" s="617">
        <v>130</v>
      </c>
      <c r="I44" s="126">
        <v>1</v>
      </c>
      <c r="J44" s="126">
        <v>1</v>
      </c>
      <c r="K44" s="126">
        <v>1</v>
      </c>
      <c r="L44" s="126">
        <v>1</v>
      </c>
      <c r="M44" s="126">
        <v>1</v>
      </c>
      <c r="N44" s="126">
        <v>1</v>
      </c>
      <c r="O44" s="126">
        <v>1</v>
      </c>
      <c r="P44" s="126">
        <v>1</v>
      </c>
      <c r="Q44" s="126">
        <v>1</v>
      </c>
      <c r="R44" s="126">
        <v>1</v>
      </c>
      <c r="S44" s="126">
        <v>1</v>
      </c>
      <c r="T44" s="126">
        <v>1</v>
      </c>
      <c r="U44" s="247">
        <f>SUM(I44:T44)</f>
        <v>12</v>
      </c>
      <c r="V44" s="618" t="s">
        <v>973</v>
      </c>
      <c r="W44" s="61"/>
      <c r="X44" s="118"/>
      <c r="Y44" s="61"/>
    </row>
    <row r="45" spans="1:26" s="58" customFormat="1" ht="67.2" customHeight="1">
      <c r="B45" s="611"/>
      <c r="C45" s="622"/>
      <c r="D45" s="409"/>
      <c r="E45" s="409"/>
      <c r="F45" s="392"/>
      <c r="G45" s="394"/>
      <c r="H45" s="398"/>
      <c r="I45" s="127">
        <v>33160.58</v>
      </c>
      <c r="J45" s="127">
        <v>33160.58</v>
      </c>
      <c r="K45" s="127">
        <v>33160.58</v>
      </c>
      <c r="L45" s="127">
        <v>33160.58</v>
      </c>
      <c r="M45" s="127">
        <v>33160.58</v>
      </c>
      <c r="N45" s="127">
        <v>33160.58</v>
      </c>
      <c r="O45" s="127">
        <v>33160.58</v>
      </c>
      <c r="P45" s="127">
        <v>33160.58</v>
      </c>
      <c r="Q45" s="127">
        <v>33160.58</v>
      </c>
      <c r="R45" s="127">
        <v>33160.58</v>
      </c>
      <c r="S45" s="127">
        <v>33160.58</v>
      </c>
      <c r="T45" s="127">
        <v>33160.53</v>
      </c>
      <c r="U45" s="166">
        <f>SUM(I45:T45)</f>
        <v>397926.91000000015</v>
      </c>
      <c r="V45" s="390"/>
      <c r="W45" s="252">
        <v>397926.91</v>
      </c>
      <c r="X45" s="117">
        <f>W45/U44</f>
        <v>33160.575833333329</v>
      </c>
      <c r="Y45" s="253">
        <f>U45-W45</f>
        <v>0</v>
      </c>
      <c r="Z45" s="66"/>
    </row>
    <row r="46" spans="1:26" s="58" customFormat="1" ht="58.95" customHeight="1">
      <c r="B46" s="611"/>
      <c r="C46" s="622" t="s">
        <v>163</v>
      </c>
      <c r="D46" s="409"/>
      <c r="E46" s="409"/>
      <c r="F46" s="393">
        <v>24</v>
      </c>
      <c r="G46" s="394" t="s">
        <v>430</v>
      </c>
      <c r="H46" s="398">
        <v>25</v>
      </c>
      <c r="I46" s="366">
        <v>1</v>
      </c>
      <c r="J46" s="366">
        <v>1</v>
      </c>
      <c r="K46" s="367">
        <v>1</v>
      </c>
      <c r="L46" s="366">
        <v>1</v>
      </c>
      <c r="M46" s="366">
        <v>1</v>
      </c>
      <c r="N46" s="367">
        <v>1</v>
      </c>
      <c r="O46" s="366">
        <v>1</v>
      </c>
      <c r="P46" s="366">
        <v>1</v>
      </c>
      <c r="Q46" s="367">
        <v>1</v>
      </c>
      <c r="R46" s="366">
        <v>1</v>
      </c>
      <c r="S46" s="366">
        <v>1</v>
      </c>
      <c r="T46" s="367">
        <v>1</v>
      </c>
      <c r="U46" s="121">
        <f>SUM(I46:T46)</f>
        <v>12</v>
      </c>
      <c r="V46" s="389" t="s">
        <v>969</v>
      </c>
      <c r="W46" s="252"/>
      <c r="X46" s="117"/>
      <c r="Y46" s="253"/>
      <c r="Z46" s="66"/>
    </row>
    <row r="47" spans="1:26" s="58" customFormat="1" ht="58.95" customHeight="1" thickBot="1">
      <c r="B47" s="612"/>
      <c r="C47" s="616"/>
      <c r="D47" s="428"/>
      <c r="E47" s="428"/>
      <c r="F47" s="399"/>
      <c r="G47" s="395"/>
      <c r="H47" s="444"/>
      <c r="I47" s="157">
        <v>3333.33</v>
      </c>
      <c r="J47" s="157">
        <v>3333.33</v>
      </c>
      <c r="K47" s="157">
        <v>3333.33</v>
      </c>
      <c r="L47" s="157">
        <v>3333.33</v>
      </c>
      <c r="M47" s="157">
        <v>3333.33</v>
      </c>
      <c r="N47" s="157">
        <v>3333.33</v>
      </c>
      <c r="O47" s="157">
        <v>3333.33</v>
      </c>
      <c r="P47" s="157">
        <v>3333.33</v>
      </c>
      <c r="Q47" s="157">
        <v>3333.33</v>
      </c>
      <c r="R47" s="157">
        <v>3333.33</v>
      </c>
      <c r="S47" s="157">
        <v>3333.33</v>
      </c>
      <c r="T47" s="157">
        <v>3333.37</v>
      </c>
      <c r="U47" s="167">
        <f>SUM(I47:T47)</f>
        <v>40000.000000000015</v>
      </c>
      <c r="V47" s="619"/>
      <c r="W47" s="252">
        <v>40000</v>
      </c>
      <c r="X47" s="117">
        <f>W47/U46</f>
        <v>3333.3333333333335</v>
      </c>
      <c r="Y47" s="253">
        <f>U47-W47</f>
        <v>0</v>
      </c>
      <c r="Z47" s="66"/>
    </row>
    <row r="48" spans="1:26" s="91" customFormat="1" ht="36.6" customHeight="1">
      <c r="B48" s="101"/>
      <c r="C48" s="101"/>
      <c r="D48" s="101"/>
      <c r="E48" s="101"/>
      <c r="F48" s="101"/>
      <c r="G48" s="101"/>
      <c r="H48" s="101"/>
      <c r="I48" s="101"/>
      <c r="J48" s="101"/>
      <c r="K48" s="101"/>
      <c r="L48" s="101"/>
      <c r="M48" s="101"/>
      <c r="N48" s="101"/>
      <c r="O48" s="101"/>
      <c r="P48" s="101"/>
      <c r="Q48" s="101"/>
      <c r="R48" s="609" t="s">
        <v>116</v>
      </c>
      <c r="S48" s="609"/>
      <c r="T48" s="609"/>
      <c r="U48" s="155">
        <f>U45+U47</f>
        <v>437926.91000000015</v>
      </c>
      <c r="V48" s="101"/>
      <c r="W48" s="92"/>
      <c r="X48" s="92"/>
      <c r="Y48" s="93"/>
    </row>
    <row r="49" spans="2:26" s="58" customFormat="1" ht="17.399999999999999" customHeight="1" thickBot="1">
      <c r="B49" s="85"/>
      <c r="C49" s="85"/>
      <c r="D49" s="85"/>
      <c r="E49" s="85"/>
      <c r="F49" s="85"/>
      <c r="G49" s="85"/>
      <c r="H49" s="85"/>
      <c r="I49" s="85"/>
      <c r="J49" s="85"/>
      <c r="K49" s="85"/>
      <c r="L49" s="85"/>
      <c r="M49" s="85"/>
      <c r="N49" s="85"/>
      <c r="O49" s="85"/>
      <c r="P49" s="85"/>
      <c r="Q49" s="85"/>
      <c r="R49" s="85"/>
      <c r="S49" s="85"/>
      <c r="T49" s="85"/>
      <c r="U49" s="85"/>
      <c r="V49" s="85"/>
      <c r="W49" s="85"/>
      <c r="X49" s="254"/>
      <c r="Y49" s="119"/>
    </row>
    <row r="50" spans="2:26" s="58" customFormat="1" ht="36.6" customHeight="1" thickBot="1">
      <c r="B50" s="403" t="s">
        <v>145</v>
      </c>
      <c r="C50" s="404"/>
      <c r="D50" s="404"/>
      <c r="E50" s="404"/>
      <c r="F50" s="404"/>
      <c r="G50" s="404"/>
      <c r="H50" s="404"/>
      <c r="I50" s="404"/>
      <c r="J50" s="404"/>
      <c r="K50" s="404"/>
      <c r="L50" s="404"/>
      <c r="M50" s="404"/>
      <c r="N50" s="404"/>
      <c r="O50" s="404"/>
      <c r="P50" s="404"/>
      <c r="Q50" s="404"/>
      <c r="R50" s="404"/>
      <c r="S50" s="404"/>
      <c r="T50" s="404"/>
      <c r="U50" s="404"/>
      <c r="V50" s="405"/>
      <c r="W50" s="61"/>
      <c r="X50" s="118"/>
      <c r="Y50" s="61"/>
    </row>
    <row r="51" spans="2:26" s="58" customFormat="1" ht="38.4" customHeight="1" thickBot="1">
      <c r="B51" s="403" t="s">
        <v>998</v>
      </c>
      <c r="C51" s="404"/>
      <c r="D51" s="404"/>
      <c r="E51" s="404"/>
      <c r="F51" s="404"/>
      <c r="G51" s="404"/>
      <c r="H51" s="404"/>
      <c r="I51" s="404"/>
      <c r="J51" s="404"/>
      <c r="K51" s="404"/>
      <c r="L51" s="404"/>
      <c r="M51" s="404"/>
      <c r="N51" s="404"/>
      <c r="O51" s="404"/>
      <c r="P51" s="404"/>
      <c r="Q51" s="404"/>
      <c r="R51" s="404"/>
      <c r="S51" s="404"/>
      <c r="T51" s="404"/>
      <c r="U51" s="404"/>
      <c r="V51" s="405"/>
      <c r="W51" s="61"/>
      <c r="X51" s="118"/>
      <c r="Y51" s="61"/>
    </row>
    <row r="52" spans="2:26" s="58" customFormat="1" ht="57.6" customHeight="1" thickBot="1">
      <c r="B52" s="610" t="s">
        <v>144</v>
      </c>
      <c r="C52" s="613" t="s">
        <v>142</v>
      </c>
      <c r="D52" s="613"/>
      <c r="E52" s="614"/>
      <c r="F52" s="170" t="s">
        <v>425</v>
      </c>
      <c r="G52" s="170" t="s">
        <v>266</v>
      </c>
      <c r="H52" s="170" t="s">
        <v>115</v>
      </c>
      <c r="I52" s="241" t="s">
        <v>103</v>
      </c>
      <c r="J52" s="241" t="s">
        <v>104</v>
      </c>
      <c r="K52" s="241" t="s">
        <v>105</v>
      </c>
      <c r="L52" s="241" t="s">
        <v>106</v>
      </c>
      <c r="M52" s="241" t="s">
        <v>107</v>
      </c>
      <c r="N52" s="241" t="s">
        <v>108</v>
      </c>
      <c r="O52" s="241" t="s">
        <v>109</v>
      </c>
      <c r="P52" s="241" t="s">
        <v>110</v>
      </c>
      <c r="Q52" s="241" t="s">
        <v>111</v>
      </c>
      <c r="R52" s="241" t="s">
        <v>112</v>
      </c>
      <c r="S52" s="241" t="s">
        <v>113</v>
      </c>
      <c r="T52" s="241" t="s">
        <v>114</v>
      </c>
      <c r="U52" s="241" t="s">
        <v>42</v>
      </c>
      <c r="V52" s="171" t="s">
        <v>265</v>
      </c>
      <c r="W52" s="61"/>
      <c r="X52" s="118"/>
      <c r="Y52" s="61"/>
    </row>
    <row r="53" spans="2:26" s="58" customFormat="1" ht="58.95" customHeight="1">
      <c r="B53" s="611"/>
      <c r="C53" s="615" t="s">
        <v>501</v>
      </c>
      <c r="D53" s="392"/>
      <c r="E53" s="392"/>
      <c r="F53" s="391">
        <v>360</v>
      </c>
      <c r="G53" s="430" t="s">
        <v>431</v>
      </c>
      <c r="H53" s="617">
        <v>130</v>
      </c>
      <c r="I53" s="126">
        <v>1</v>
      </c>
      <c r="J53" s="126">
        <v>1</v>
      </c>
      <c r="K53" s="126">
        <v>1</v>
      </c>
      <c r="L53" s="126">
        <v>1</v>
      </c>
      <c r="M53" s="126">
        <v>1</v>
      </c>
      <c r="N53" s="126">
        <v>1</v>
      </c>
      <c r="O53" s="126">
        <v>1</v>
      </c>
      <c r="P53" s="126">
        <v>1</v>
      </c>
      <c r="Q53" s="126">
        <v>1</v>
      </c>
      <c r="R53" s="126">
        <v>1</v>
      </c>
      <c r="S53" s="126">
        <v>1</v>
      </c>
      <c r="T53" s="126">
        <v>1</v>
      </c>
      <c r="U53" s="247">
        <f>SUM(I53:T53)</f>
        <v>12</v>
      </c>
      <c r="V53" s="618" t="s">
        <v>973</v>
      </c>
      <c r="W53" s="61"/>
      <c r="X53" s="118"/>
      <c r="Y53" s="61"/>
    </row>
    <row r="54" spans="2:26" s="58" customFormat="1" ht="67.2" customHeight="1" thickBot="1">
      <c r="B54" s="612"/>
      <c r="C54" s="616"/>
      <c r="D54" s="428"/>
      <c r="E54" s="428"/>
      <c r="F54" s="399"/>
      <c r="G54" s="395"/>
      <c r="H54" s="444"/>
      <c r="I54" s="290">
        <v>37493.9</v>
      </c>
      <c r="J54" s="290">
        <v>37493.9</v>
      </c>
      <c r="K54" s="290">
        <v>37493.9</v>
      </c>
      <c r="L54" s="290">
        <v>37493.9</v>
      </c>
      <c r="M54" s="290">
        <v>37493.9</v>
      </c>
      <c r="N54" s="290">
        <v>37493.9</v>
      </c>
      <c r="O54" s="290">
        <v>37493.9</v>
      </c>
      <c r="P54" s="290">
        <v>37493.9</v>
      </c>
      <c r="Q54" s="290">
        <v>37493.9</v>
      </c>
      <c r="R54" s="290">
        <v>37493.9</v>
      </c>
      <c r="S54" s="290">
        <v>37493.919999999998</v>
      </c>
      <c r="T54" s="290">
        <v>37493.99</v>
      </c>
      <c r="U54" s="167">
        <f>SUM(I54:T54)</f>
        <v>449926.91000000003</v>
      </c>
      <c r="V54" s="619"/>
      <c r="W54" s="252">
        <v>437926.91</v>
      </c>
      <c r="X54" s="117">
        <f>W54/U53</f>
        <v>36493.909166666665</v>
      </c>
      <c r="Y54" s="253">
        <f>U54-W54</f>
        <v>12000.000000000058</v>
      </c>
      <c r="Z54" s="66"/>
    </row>
    <row r="55" spans="2:26" s="91" customFormat="1" ht="36.6" customHeight="1">
      <c r="B55" s="101"/>
      <c r="C55" s="101"/>
      <c r="D55" s="101"/>
      <c r="E55" s="101"/>
      <c r="F55" s="101"/>
      <c r="G55" s="101"/>
      <c r="H55" s="101"/>
      <c r="I55" s="101"/>
      <c r="J55" s="101"/>
      <c r="K55" s="101"/>
      <c r="L55" s="101"/>
      <c r="M55" s="101"/>
      <c r="N55" s="101"/>
      <c r="O55" s="101"/>
      <c r="P55" s="101"/>
      <c r="Q55" s="101"/>
      <c r="R55" s="609" t="s">
        <v>116</v>
      </c>
      <c r="S55" s="609"/>
      <c r="T55" s="609"/>
      <c r="U55" s="155">
        <f>U54</f>
        <v>449926.91000000003</v>
      </c>
      <c r="V55" s="101"/>
      <c r="W55" s="140"/>
      <c r="X55" s="117"/>
      <c r="Y55" s="253"/>
    </row>
    <row r="56" spans="2:26" ht="16.5" customHeight="1">
      <c r="W56" s="252"/>
      <c r="X56" s="117"/>
      <c r="Y56" s="253"/>
    </row>
    <row r="57" spans="2:26" ht="20.399999999999999">
      <c r="W57" s="92"/>
      <c r="X57" s="92"/>
      <c r="Y57" s="93"/>
    </row>
  </sheetData>
  <mergeCells count="135">
    <mergeCell ref="B8:U8"/>
    <mergeCell ref="B9:C9"/>
    <mergeCell ref="D9:E9"/>
    <mergeCell ref="F9:G9"/>
    <mergeCell ref="H9:M9"/>
    <mergeCell ref="N9:P9"/>
    <mergeCell ref="Q9:U9"/>
    <mergeCell ref="B15:U15"/>
    <mergeCell ref="C16:D16"/>
    <mergeCell ref="E16:F16"/>
    <mergeCell ref="G16:H16"/>
    <mergeCell ref="I16:K16"/>
    <mergeCell ref="L16:N16"/>
    <mergeCell ref="O16:Q16"/>
    <mergeCell ref="R16:T16"/>
    <mergeCell ref="B10:U10"/>
    <mergeCell ref="B11:U11"/>
    <mergeCell ref="B12:U12"/>
    <mergeCell ref="B13:U13"/>
    <mergeCell ref="B14:D14"/>
    <mergeCell ref="E14:U14"/>
    <mergeCell ref="C1:T1"/>
    <mergeCell ref="D3:S3"/>
    <mergeCell ref="B5:D5"/>
    <mergeCell ref="B6:D6"/>
    <mergeCell ref="B7:D7"/>
    <mergeCell ref="Q5:U5"/>
    <mergeCell ref="E5:P5"/>
    <mergeCell ref="L6:U6"/>
    <mergeCell ref="C2:T2"/>
    <mergeCell ref="E6:K6"/>
    <mergeCell ref="E7:G7"/>
    <mergeCell ref="H7:K7"/>
    <mergeCell ref="L7:O7"/>
    <mergeCell ref="P7:U7"/>
    <mergeCell ref="O22:Q22"/>
    <mergeCell ref="O17:Q18"/>
    <mergeCell ref="R17:T18"/>
    <mergeCell ref="U17:U18"/>
    <mergeCell ref="B19:B20"/>
    <mergeCell ref="C19:D20"/>
    <mergeCell ref="E19:F20"/>
    <mergeCell ref="G19:H20"/>
    <mergeCell ref="I19:K20"/>
    <mergeCell ref="L19:N20"/>
    <mergeCell ref="O19:Q20"/>
    <mergeCell ref="B17:B18"/>
    <mergeCell ref="C17:D18"/>
    <mergeCell ref="E17:F18"/>
    <mergeCell ref="G17:H18"/>
    <mergeCell ref="I17:K18"/>
    <mergeCell ref="L17:N18"/>
    <mergeCell ref="R19:T20"/>
    <mergeCell ref="U19:U20"/>
    <mergeCell ref="U32:U33"/>
    <mergeCell ref="C25:E25"/>
    <mergeCell ref="C26:E26"/>
    <mergeCell ref="U26:U27"/>
    <mergeCell ref="C21:D21"/>
    <mergeCell ref="E21:F21"/>
    <mergeCell ref="G21:H21"/>
    <mergeCell ref="I21:K21"/>
    <mergeCell ref="L21:N21"/>
    <mergeCell ref="O21:Q21"/>
    <mergeCell ref="R21:T21"/>
    <mergeCell ref="R22:T22"/>
    <mergeCell ref="C23:D23"/>
    <mergeCell ref="E23:F23"/>
    <mergeCell ref="G23:H23"/>
    <mergeCell ref="I23:K23"/>
    <mergeCell ref="L23:N23"/>
    <mergeCell ref="O23:Q23"/>
    <mergeCell ref="R23:T23"/>
    <mergeCell ref="C22:D22"/>
    <mergeCell ref="E22:F22"/>
    <mergeCell ref="G22:H22"/>
    <mergeCell ref="I22:K22"/>
    <mergeCell ref="L22:N22"/>
    <mergeCell ref="B41:V41"/>
    <mergeCell ref="B43:B47"/>
    <mergeCell ref="G46:G47"/>
    <mergeCell ref="H44:H45"/>
    <mergeCell ref="B22:B23"/>
    <mergeCell ref="C44:E45"/>
    <mergeCell ref="F44:F45"/>
    <mergeCell ref="C35:E35"/>
    <mergeCell ref="C36:E36"/>
    <mergeCell ref="C38:E38"/>
    <mergeCell ref="C39:E39"/>
    <mergeCell ref="G44:G45"/>
    <mergeCell ref="C33:E33"/>
    <mergeCell ref="C29:E29"/>
    <mergeCell ref="C34:E34"/>
    <mergeCell ref="C37:E37"/>
    <mergeCell ref="C28:E28"/>
    <mergeCell ref="C31:E31"/>
    <mergeCell ref="B42:V42"/>
    <mergeCell ref="U35:U36"/>
    <mergeCell ref="U38:U39"/>
    <mergeCell ref="C32:E32"/>
    <mergeCell ref="U29:U30"/>
    <mergeCell ref="C30:E30"/>
    <mergeCell ref="C27:E27"/>
    <mergeCell ref="R55:T55"/>
    <mergeCell ref="B50:V50"/>
    <mergeCell ref="B51:V51"/>
    <mergeCell ref="B52:B54"/>
    <mergeCell ref="C52:E52"/>
    <mergeCell ref="C53:E54"/>
    <mergeCell ref="F53:F54"/>
    <mergeCell ref="G53:G54"/>
    <mergeCell ref="H53:H54"/>
    <mergeCell ref="V53:V54"/>
    <mergeCell ref="F34:G34"/>
    <mergeCell ref="F35:G35"/>
    <mergeCell ref="F36:G36"/>
    <mergeCell ref="F37:G37"/>
    <mergeCell ref="F38:G38"/>
    <mergeCell ref="F39:G39"/>
    <mergeCell ref="R48:T48"/>
    <mergeCell ref="C46:E47"/>
    <mergeCell ref="H46:H47"/>
    <mergeCell ref="F46:F47"/>
    <mergeCell ref="V44:V45"/>
    <mergeCell ref="V46:V47"/>
    <mergeCell ref="C43:E43"/>
    <mergeCell ref="F25:G25"/>
    <mergeCell ref="F26:G26"/>
    <mergeCell ref="F27:G27"/>
    <mergeCell ref="F28:G28"/>
    <mergeCell ref="F29:G29"/>
    <mergeCell ref="F30:G30"/>
    <mergeCell ref="F31:G31"/>
    <mergeCell ref="F32:G32"/>
    <mergeCell ref="F33:G33"/>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3" max="21" man="1"/>
    <brk id="40" max="21" man="1"/>
  </rowBreak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B1:Z49"/>
  <sheetViews>
    <sheetView view="pageBreakPreview" topLeftCell="H1" zoomScale="70" zoomScaleNormal="100" zoomScaleSheetLayoutView="70" workbookViewId="0">
      <selection activeCell="M38" sqref="M38"/>
    </sheetView>
  </sheetViews>
  <sheetFormatPr baseColWidth="10" defaultColWidth="11.44140625" defaultRowHeight="13.8"/>
  <cols>
    <col min="1" max="1" width="1.109375" style="50" customWidth="1"/>
    <col min="2" max="2" width="22.6640625" style="50" customWidth="1"/>
    <col min="3" max="3" width="24.33203125" style="54" customWidth="1"/>
    <col min="4" max="4" width="22.33203125" style="54" customWidth="1"/>
    <col min="5" max="5" width="29.109375" style="54" customWidth="1"/>
    <col min="6" max="6" width="23.33203125" style="55" customWidth="1"/>
    <col min="7" max="7" width="11.6640625" style="50" customWidth="1"/>
    <col min="8" max="8" width="22.6640625" style="50" customWidth="1"/>
    <col min="9" max="20" width="16.33203125" style="50" customWidth="1"/>
    <col min="21" max="21" width="24.33203125" style="50" customWidth="1"/>
    <col min="22" max="22" width="16.6640625" style="50" customWidth="1"/>
    <col min="23" max="23" width="16.88671875" style="50" customWidth="1"/>
    <col min="24" max="24" width="16.109375" style="51" bestFit="1" customWidth="1"/>
    <col min="25" max="25" width="22.6640625" style="50" customWidth="1"/>
    <col min="26" max="26" width="16.109375" style="50" customWidth="1"/>
    <col min="27" max="16384" width="11.44140625" style="50"/>
  </cols>
  <sheetData>
    <row r="1" spans="2:25" ht="40.950000000000003" customHeight="1">
      <c r="B1" s="49"/>
      <c r="C1" s="445" t="s">
        <v>1002</v>
      </c>
      <c r="D1" s="445"/>
      <c r="E1" s="445"/>
      <c r="F1" s="445"/>
      <c r="G1" s="445"/>
      <c r="H1" s="445"/>
      <c r="I1" s="445"/>
      <c r="J1" s="445"/>
      <c r="K1" s="445"/>
      <c r="L1" s="445"/>
      <c r="M1" s="445"/>
      <c r="N1" s="445"/>
      <c r="O1" s="445"/>
      <c r="P1" s="445"/>
      <c r="Q1" s="445"/>
      <c r="R1" s="445"/>
      <c r="S1" s="445"/>
      <c r="T1" s="445"/>
      <c r="U1" s="49"/>
    </row>
    <row r="2" spans="2:25" ht="40.200000000000003" customHeight="1" thickBot="1">
      <c r="B2" s="49"/>
      <c r="C2" s="468" t="s">
        <v>1164</v>
      </c>
      <c r="D2" s="468"/>
      <c r="E2" s="468"/>
      <c r="F2" s="468"/>
      <c r="G2" s="468"/>
      <c r="H2" s="468"/>
      <c r="I2" s="468"/>
      <c r="J2" s="468"/>
      <c r="K2" s="468"/>
      <c r="L2" s="468"/>
      <c r="M2" s="468"/>
      <c r="N2" s="468"/>
      <c r="O2" s="468"/>
      <c r="P2" s="468"/>
      <c r="Q2" s="468"/>
      <c r="R2" s="468"/>
      <c r="S2" s="468"/>
      <c r="T2" s="468"/>
      <c r="U2" s="49"/>
    </row>
    <row r="3" spans="2:25" ht="34.200000000000003" customHeight="1" thickBot="1">
      <c r="B3" s="53"/>
      <c r="D3" s="459" t="s">
        <v>133</v>
      </c>
      <c r="E3" s="460"/>
      <c r="F3" s="460"/>
      <c r="G3" s="460"/>
      <c r="H3" s="460"/>
      <c r="I3" s="460"/>
      <c r="J3" s="460"/>
      <c r="K3" s="460"/>
      <c r="L3" s="460"/>
      <c r="M3" s="460"/>
      <c r="N3" s="460"/>
      <c r="O3" s="460"/>
      <c r="P3" s="460"/>
      <c r="Q3" s="460"/>
      <c r="R3" s="460"/>
      <c r="S3" s="461"/>
      <c r="T3" s="53"/>
      <c r="U3" s="53"/>
    </row>
    <row r="4" spans="2:25" ht="21" customHeight="1" thickBot="1">
      <c r="B4" s="53"/>
      <c r="D4" s="130"/>
      <c r="E4" s="130"/>
      <c r="F4" s="130"/>
      <c r="G4" s="130"/>
      <c r="H4" s="130"/>
      <c r="I4" s="130"/>
      <c r="J4" s="130"/>
      <c r="K4" s="130"/>
      <c r="L4" s="130"/>
      <c r="M4" s="130"/>
      <c r="N4" s="130"/>
      <c r="O4" s="130"/>
      <c r="P4" s="130"/>
      <c r="Q4" s="130"/>
      <c r="R4" s="130"/>
      <c r="S4" s="130"/>
      <c r="T4" s="53"/>
      <c r="U4" s="53"/>
      <c r="X4" s="132"/>
    </row>
    <row r="5" spans="2:25" s="85" customFormat="1" ht="33" customHeight="1">
      <c r="B5" s="685" t="s">
        <v>134</v>
      </c>
      <c r="C5" s="686"/>
      <c r="D5" s="686"/>
      <c r="E5" s="694" t="s">
        <v>740</v>
      </c>
      <c r="F5" s="694"/>
      <c r="G5" s="694"/>
      <c r="H5" s="694"/>
      <c r="I5" s="694"/>
      <c r="J5" s="694"/>
      <c r="K5" s="694"/>
      <c r="L5" s="694"/>
      <c r="M5" s="694"/>
      <c r="N5" s="694"/>
      <c r="O5" s="694"/>
      <c r="P5" s="694"/>
      <c r="Q5" s="689" t="s">
        <v>1001</v>
      </c>
      <c r="R5" s="689"/>
      <c r="S5" s="689"/>
      <c r="T5" s="689"/>
      <c r="U5" s="690"/>
      <c r="X5" s="122"/>
    </row>
    <row r="6" spans="2:25" s="85" customFormat="1" ht="33" customHeight="1">
      <c r="B6" s="687" t="s">
        <v>135</v>
      </c>
      <c r="C6" s="688"/>
      <c r="D6" s="688"/>
      <c r="E6" s="695" t="s">
        <v>432</v>
      </c>
      <c r="F6" s="696"/>
      <c r="G6" s="696"/>
      <c r="H6" s="696"/>
      <c r="I6" s="696"/>
      <c r="J6" s="696"/>
      <c r="K6" s="697"/>
      <c r="L6" s="691" t="s">
        <v>313</v>
      </c>
      <c r="M6" s="692"/>
      <c r="N6" s="692"/>
      <c r="O6" s="692"/>
      <c r="P6" s="692"/>
      <c r="Q6" s="692"/>
      <c r="R6" s="692"/>
      <c r="S6" s="692"/>
      <c r="T6" s="692"/>
      <c r="U6" s="693"/>
      <c r="X6" s="122"/>
    </row>
    <row r="7" spans="2:25" s="56" customFormat="1" ht="34.950000000000003" customHeight="1" thickBot="1">
      <c r="B7" s="483" t="s">
        <v>962</v>
      </c>
      <c r="C7" s="484"/>
      <c r="D7" s="484"/>
      <c r="E7" s="489">
        <f>U40</f>
        <v>466890.95000000013</v>
      </c>
      <c r="F7" s="490"/>
      <c r="G7" s="491"/>
      <c r="H7" s="488" t="s">
        <v>991</v>
      </c>
      <c r="I7" s="488"/>
      <c r="J7" s="488"/>
      <c r="K7" s="488"/>
      <c r="L7" s="489">
        <v>488890.95</v>
      </c>
      <c r="M7" s="490"/>
      <c r="N7" s="490"/>
      <c r="O7" s="490"/>
      <c r="P7" s="486"/>
      <c r="Q7" s="486"/>
      <c r="R7" s="486"/>
      <c r="S7" s="486"/>
      <c r="T7" s="486"/>
      <c r="U7" s="487"/>
      <c r="W7" s="85"/>
      <c r="X7" s="122"/>
      <c r="Y7" s="85"/>
    </row>
    <row r="8" spans="2:25" s="58" customFormat="1" ht="30" customHeight="1" thickBot="1">
      <c r="B8" s="655" t="s">
        <v>137</v>
      </c>
      <c r="C8" s="656"/>
      <c r="D8" s="656"/>
      <c r="E8" s="656"/>
      <c r="F8" s="656"/>
      <c r="G8" s="656"/>
      <c r="H8" s="656"/>
      <c r="I8" s="656"/>
      <c r="J8" s="656"/>
      <c r="K8" s="656"/>
      <c r="L8" s="656"/>
      <c r="M8" s="656"/>
      <c r="N8" s="656"/>
      <c r="O8" s="656"/>
      <c r="P8" s="656"/>
      <c r="Q8" s="656"/>
      <c r="R8" s="656"/>
      <c r="S8" s="656"/>
      <c r="T8" s="656"/>
      <c r="U8" s="657"/>
      <c r="V8" s="56"/>
      <c r="X8" s="59"/>
    </row>
    <row r="9" spans="2:25" s="58" customFormat="1" ht="31.95" customHeight="1" thickBot="1">
      <c r="B9" s="674" t="s">
        <v>138</v>
      </c>
      <c r="C9" s="675"/>
      <c r="D9" s="676" t="s">
        <v>117</v>
      </c>
      <c r="E9" s="676"/>
      <c r="F9" s="675" t="s">
        <v>139</v>
      </c>
      <c r="G9" s="675"/>
      <c r="H9" s="676" t="s">
        <v>317</v>
      </c>
      <c r="I9" s="676"/>
      <c r="J9" s="676"/>
      <c r="K9" s="676"/>
      <c r="L9" s="676"/>
      <c r="M9" s="676"/>
      <c r="N9" s="675" t="s">
        <v>140</v>
      </c>
      <c r="O9" s="675"/>
      <c r="P9" s="675"/>
      <c r="Q9" s="676" t="s">
        <v>318</v>
      </c>
      <c r="R9" s="676"/>
      <c r="S9" s="676"/>
      <c r="T9" s="676"/>
      <c r="U9" s="677"/>
      <c r="V9" s="56"/>
      <c r="X9" s="59"/>
    </row>
    <row r="10" spans="2:25" s="58" customFormat="1" ht="28.2" customHeight="1" thickBot="1">
      <c r="B10" s="678" t="s">
        <v>141</v>
      </c>
      <c r="C10" s="679"/>
      <c r="D10" s="679"/>
      <c r="E10" s="679"/>
      <c r="F10" s="679"/>
      <c r="G10" s="679"/>
      <c r="H10" s="679"/>
      <c r="I10" s="679"/>
      <c r="J10" s="679"/>
      <c r="K10" s="679"/>
      <c r="L10" s="679"/>
      <c r="M10" s="679"/>
      <c r="N10" s="679"/>
      <c r="O10" s="679"/>
      <c r="P10" s="679"/>
      <c r="Q10" s="679"/>
      <c r="R10" s="679"/>
      <c r="S10" s="679"/>
      <c r="T10" s="679"/>
      <c r="U10" s="680"/>
      <c r="V10" s="56"/>
      <c r="X10" s="59"/>
    </row>
    <row r="11" spans="2:25" s="58" customFormat="1" ht="49.2" customHeight="1" thickBot="1">
      <c r="B11" s="662" t="s">
        <v>741</v>
      </c>
      <c r="C11" s="663"/>
      <c r="D11" s="663"/>
      <c r="E11" s="663"/>
      <c r="F11" s="663"/>
      <c r="G11" s="663"/>
      <c r="H11" s="663"/>
      <c r="I11" s="663"/>
      <c r="J11" s="663"/>
      <c r="K11" s="663"/>
      <c r="L11" s="663"/>
      <c r="M11" s="663"/>
      <c r="N11" s="663"/>
      <c r="O11" s="663"/>
      <c r="P11" s="663"/>
      <c r="Q11" s="663"/>
      <c r="R11" s="663"/>
      <c r="S11" s="663"/>
      <c r="T11" s="663"/>
      <c r="U11" s="664"/>
      <c r="V11" s="56"/>
      <c r="X11" s="59"/>
    </row>
    <row r="12" spans="2:25" s="58" customFormat="1" ht="27" customHeight="1" thickBot="1">
      <c r="B12" s="500" t="s">
        <v>437</v>
      </c>
      <c r="C12" s="501"/>
      <c r="D12" s="501"/>
      <c r="E12" s="501"/>
      <c r="F12" s="501"/>
      <c r="G12" s="501"/>
      <c r="H12" s="501"/>
      <c r="I12" s="501"/>
      <c r="J12" s="501"/>
      <c r="K12" s="501"/>
      <c r="L12" s="501"/>
      <c r="M12" s="501"/>
      <c r="N12" s="501"/>
      <c r="O12" s="501"/>
      <c r="P12" s="501"/>
      <c r="Q12" s="501"/>
      <c r="R12" s="501"/>
      <c r="S12" s="501"/>
      <c r="T12" s="501"/>
      <c r="U12" s="502"/>
      <c r="V12" s="56"/>
      <c r="X12" s="59"/>
    </row>
    <row r="13" spans="2:25" s="58" customFormat="1" ht="41.4" customHeight="1">
      <c r="B13" s="671" t="s">
        <v>742</v>
      </c>
      <c r="C13" s="672"/>
      <c r="D13" s="672"/>
      <c r="E13" s="672"/>
      <c r="F13" s="672"/>
      <c r="G13" s="672"/>
      <c r="H13" s="672"/>
      <c r="I13" s="672"/>
      <c r="J13" s="672"/>
      <c r="K13" s="672"/>
      <c r="L13" s="672"/>
      <c r="M13" s="672"/>
      <c r="N13" s="672"/>
      <c r="O13" s="672"/>
      <c r="P13" s="672"/>
      <c r="Q13" s="672"/>
      <c r="R13" s="672"/>
      <c r="S13" s="672"/>
      <c r="T13" s="672"/>
      <c r="U13" s="673"/>
      <c r="V13" s="56"/>
      <c r="X13" s="59"/>
    </row>
    <row r="14" spans="2:25" s="58" customFormat="1" ht="32.4" customHeight="1" thickBot="1">
      <c r="B14" s="698" t="s">
        <v>710</v>
      </c>
      <c r="C14" s="699"/>
      <c r="D14" s="699"/>
      <c r="E14" s="700" t="s">
        <v>743</v>
      </c>
      <c r="F14" s="700"/>
      <c r="G14" s="700"/>
      <c r="H14" s="700"/>
      <c r="I14" s="700"/>
      <c r="J14" s="700"/>
      <c r="K14" s="700"/>
      <c r="L14" s="700"/>
      <c r="M14" s="700"/>
      <c r="N14" s="700"/>
      <c r="O14" s="700"/>
      <c r="P14" s="700"/>
      <c r="Q14" s="700"/>
      <c r="R14" s="700"/>
      <c r="S14" s="700"/>
      <c r="T14" s="700"/>
      <c r="U14" s="701"/>
      <c r="V14" s="56"/>
      <c r="X14" s="59"/>
    </row>
    <row r="15" spans="2:25" s="58" customFormat="1" ht="36.6" customHeight="1" thickBot="1">
      <c r="B15" s="471" t="s">
        <v>436</v>
      </c>
      <c r="C15" s="472"/>
      <c r="D15" s="472"/>
      <c r="E15" s="472"/>
      <c r="F15" s="472"/>
      <c r="G15" s="472"/>
      <c r="H15" s="472"/>
      <c r="I15" s="472"/>
      <c r="J15" s="472"/>
      <c r="K15" s="472"/>
      <c r="L15" s="472"/>
      <c r="M15" s="472"/>
      <c r="N15" s="472"/>
      <c r="O15" s="472"/>
      <c r="P15" s="472"/>
      <c r="Q15" s="472"/>
      <c r="R15" s="472"/>
      <c r="S15" s="472"/>
      <c r="T15" s="472"/>
      <c r="U15" s="473"/>
      <c r="V15" s="56"/>
      <c r="X15" s="59"/>
    </row>
    <row r="16" spans="2:25" s="58" customFormat="1" ht="39" customHeight="1">
      <c r="B16" s="158" t="s">
        <v>88</v>
      </c>
      <c r="C16" s="453" t="s">
        <v>91</v>
      </c>
      <c r="D16" s="453"/>
      <c r="E16" s="453" t="s">
        <v>92</v>
      </c>
      <c r="F16" s="453"/>
      <c r="G16" s="453" t="s">
        <v>151</v>
      </c>
      <c r="H16" s="453"/>
      <c r="I16" s="453" t="s">
        <v>427</v>
      </c>
      <c r="J16" s="453"/>
      <c r="K16" s="453"/>
      <c r="L16" s="480" t="s">
        <v>101</v>
      </c>
      <c r="M16" s="481"/>
      <c r="N16" s="482"/>
      <c r="O16" s="453" t="s">
        <v>93</v>
      </c>
      <c r="P16" s="453"/>
      <c r="Q16" s="453"/>
      <c r="R16" s="453" t="s">
        <v>428</v>
      </c>
      <c r="S16" s="453"/>
      <c r="T16" s="453"/>
      <c r="U16" s="159" t="s">
        <v>99</v>
      </c>
      <c r="V16" s="56"/>
      <c r="X16" s="59"/>
    </row>
    <row r="17" spans="2:24" s="58" customFormat="1" ht="49.95" customHeight="1">
      <c r="B17" s="454" t="s">
        <v>89</v>
      </c>
      <c r="C17" s="436" t="s">
        <v>744</v>
      </c>
      <c r="D17" s="436"/>
      <c r="E17" s="436" t="s">
        <v>747</v>
      </c>
      <c r="F17" s="436"/>
      <c r="G17" s="436" t="s">
        <v>95</v>
      </c>
      <c r="H17" s="436"/>
      <c r="I17" s="436" t="s">
        <v>749</v>
      </c>
      <c r="J17" s="436"/>
      <c r="K17" s="436"/>
      <c r="L17" s="455" t="s">
        <v>158</v>
      </c>
      <c r="M17" s="464"/>
      <c r="N17" s="456"/>
      <c r="O17" s="436" t="s">
        <v>94</v>
      </c>
      <c r="P17" s="436"/>
      <c r="Q17" s="436"/>
      <c r="R17" s="436" t="s">
        <v>434</v>
      </c>
      <c r="S17" s="436"/>
      <c r="T17" s="436"/>
      <c r="U17" s="462">
        <f>U24</f>
        <v>1</v>
      </c>
      <c r="V17" s="56"/>
      <c r="X17" s="59"/>
    </row>
    <row r="18" spans="2:24" s="58" customFormat="1" ht="81.599999999999994" customHeight="1">
      <c r="B18" s="454"/>
      <c r="C18" s="436"/>
      <c r="D18" s="436"/>
      <c r="E18" s="436"/>
      <c r="F18" s="436"/>
      <c r="G18" s="436"/>
      <c r="H18" s="436"/>
      <c r="I18" s="436"/>
      <c r="J18" s="436"/>
      <c r="K18" s="436"/>
      <c r="L18" s="457"/>
      <c r="M18" s="465"/>
      <c r="N18" s="458"/>
      <c r="O18" s="436"/>
      <c r="P18" s="436"/>
      <c r="Q18" s="436"/>
      <c r="R18" s="436"/>
      <c r="S18" s="436"/>
      <c r="T18" s="436"/>
      <c r="U18" s="463"/>
      <c r="V18" s="56"/>
      <c r="X18" s="59"/>
    </row>
    <row r="19" spans="2:24" s="58" customFormat="1" ht="54" customHeight="1">
      <c r="B19" s="454" t="s">
        <v>433</v>
      </c>
      <c r="C19" s="436" t="s">
        <v>745</v>
      </c>
      <c r="D19" s="436"/>
      <c r="E19" s="436" t="s">
        <v>748</v>
      </c>
      <c r="F19" s="436"/>
      <c r="G19" s="436" t="s">
        <v>96</v>
      </c>
      <c r="H19" s="436"/>
      <c r="I19" s="436" t="s">
        <v>750</v>
      </c>
      <c r="J19" s="436"/>
      <c r="K19" s="436"/>
      <c r="L19" s="455" t="s">
        <v>158</v>
      </c>
      <c r="M19" s="464"/>
      <c r="N19" s="456"/>
      <c r="O19" s="436" t="s">
        <v>94</v>
      </c>
      <c r="P19" s="436"/>
      <c r="Q19" s="436"/>
      <c r="R19" s="436" t="s">
        <v>753</v>
      </c>
      <c r="S19" s="436"/>
      <c r="T19" s="436"/>
      <c r="U19" s="462">
        <f>U27</f>
        <v>1</v>
      </c>
      <c r="V19" s="56"/>
      <c r="X19" s="59"/>
    </row>
    <row r="20" spans="2:24" s="58" customFormat="1" ht="45" customHeight="1">
      <c r="B20" s="454"/>
      <c r="C20" s="436"/>
      <c r="D20" s="436"/>
      <c r="E20" s="436"/>
      <c r="F20" s="436"/>
      <c r="G20" s="436"/>
      <c r="H20" s="436"/>
      <c r="I20" s="436"/>
      <c r="J20" s="436"/>
      <c r="K20" s="436"/>
      <c r="L20" s="457"/>
      <c r="M20" s="465"/>
      <c r="N20" s="458"/>
      <c r="O20" s="436"/>
      <c r="P20" s="436"/>
      <c r="Q20" s="436"/>
      <c r="R20" s="436"/>
      <c r="S20" s="436"/>
      <c r="T20" s="436"/>
      <c r="U20" s="463"/>
      <c r="V20" s="56"/>
      <c r="X20" s="59"/>
    </row>
    <row r="21" spans="2:24" s="58" customFormat="1" ht="94.95" customHeight="1">
      <c r="B21" s="160" t="s">
        <v>278</v>
      </c>
      <c r="C21" s="436" t="s">
        <v>746</v>
      </c>
      <c r="D21" s="436"/>
      <c r="E21" s="436" t="s">
        <v>126</v>
      </c>
      <c r="F21" s="436"/>
      <c r="G21" s="434" t="s">
        <v>96</v>
      </c>
      <c r="H21" s="435"/>
      <c r="I21" s="436" t="s">
        <v>751</v>
      </c>
      <c r="J21" s="436" t="s">
        <v>751</v>
      </c>
      <c r="K21" s="436" t="s">
        <v>751</v>
      </c>
      <c r="L21" s="434" t="s">
        <v>158</v>
      </c>
      <c r="M21" s="440"/>
      <c r="N21" s="435"/>
      <c r="O21" s="434" t="s">
        <v>94</v>
      </c>
      <c r="P21" s="440"/>
      <c r="Q21" s="435"/>
      <c r="R21" s="434" t="s">
        <v>435</v>
      </c>
      <c r="S21" s="440"/>
      <c r="T21" s="435"/>
      <c r="U21" s="168">
        <v>1</v>
      </c>
      <c r="V21" s="56"/>
      <c r="X21" s="59"/>
    </row>
    <row r="22" spans="2:24" s="58" customFormat="1" ht="86.4" customHeight="1" thickBot="1">
      <c r="B22" s="285" t="s">
        <v>98</v>
      </c>
      <c r="C22" s="492" t="s">
        <v>561</v>
      </c>
      <c r="D22" s="492"/>
      <c r="E22" s="441" t="s">
        <v>166</v>
      </c>
      <c r="F22" s="443" t="s">
        <v>166</v>
      </c>
      <c r="G22" s="441" t="s">
        <v>97</v>
      </c>
      <c r="H22" s="443"/>
      <c r="I22" s="492" t="s">
        <v>752</v>
      </c>
      <c r="J22" s="492" t="s">
        <v>752</v>
      </c>
      <c r="K22" s="492" t="s">
        <v>752</v>
      </c>
      <c r="L22" s="441" t="s">
        <v>157</v>
      </c>
      <c r="M22" s="442"/>
      <c r="N22" s="443"/>
      <c r="O22" s="441" t="s">
        <v>94</v>
      </c>
      <c r="P22" s="442"/>
      <c r="Q22" s="443"/>
      <c r="R22" s="441" t="s">
        <v>553</v>
      </c>
      <c r="S22" s="442"/>
      <c r="T22" s="443"/>
      <c r="U22" s="169">
        <f>U30</f>
        <v>1</v>
      </c>
      <c r="V22" s="56"/>
      <c r="X22" s="59"/>
    </row>
    <row r="23" spans="2:24" s="140" customFormat="1" ht="46.2" customHeight="1">
      <c r="B23" s="265" t="s">
        <v>427</v>
      </c>
      <c r="C23" s="432" t="s">
        <v>142</v>
      </c>
      <c r="D23" s="432"/>
      <c r="E23" s="432"/>
      <c r="F23" s="432" t="s">
        <v>28</v>
      </c>
      <c r="G23" s="432"/>
      <c r="H23" s="194" t="s">
        <v>30</v>
      </c>
      <c r="I23" s="194" t="s">
        <v>31</v>
      </c>
      <c r="J23" s="194" t="s">
        <v>32</v>
      </c>
      <c r="K23" s="194" t="s">
        <v>33</v>
      </c>
      <c r="L23" s="194" t="s">
        <v>34</v>
      </c>
      <c r="M23" s="194" t="s">
        <v>35</v>
      </c>
      <c r="N23" s="194" t="s">
        <v>36</v>
      </c>
      <c r="O23" s="194" t="s">
        <v>37</v>
      </c>
      <c r="P23" s="194" t="s">
        <v>38</v>
      </c>
      <c r="Q23" s="194" t="s">
        <v>39</v>
      </c>
      <c r="R23" s="194" t="s">
        <v>40</v>
      </c>
      <c r="S23" s="194" t="s">
        <v>41</v>
      </c>
      <c r="T23" s="194" t="s">
        <v>42</v>
      </c>
      <c r="U23" s="196" t="s">
        <v>143</v>
      </c>
      <c r="V23" s="101"/>
      <c r="X23" s="117"/>
    </row>
    <row r="24" spans="2:24" s="175" customFormat="1" ht="31.95" customHeight="1">
      <c r="B24" s="211" t="s">
        <v>44</v>
      </c>
      <c r="C24" s="426" t="s">
        <v>276</v>
      </c>
      <c r="D24" s="426"/>
      <c r="E24" s="426"/>
      <c r="F24" s="426" t="s">
        <v>275</v>
      </c>
      <c r="G24" s="426"/>
      <c r="H24" s="242">
        <v>1</v>
      </c>
      <c r="I24" s="242">
        <v>1</v>
      </c>
      <c r="J24" s="242">
        <v>1</v>
      </c>
      <c r="K24" s="242">
        <v>1</v>
      </c>
      <c r="L24" s="242">
        <v>1</v>
      </c>
      <c r="M24" s="242">
        <v>1</v>
      </c>
      <c r="N24" s="242">
        <v>1</v>
      </c>
      <c r="O24" s="242">
        <v>1</v>
      </c>
      <c r="P24" s="242">
        <v>1</v>
      </c>
      <c r="Q24" s="242">
        <v>1</v>
      </c>
      <c r="R24" s="242">
        <v>1</v>
      </c>
      <c r="S24" s="242">
        <v>1</v>
      </c>
      <c r="T24" s="121">
        <f>SUM(H24:S24)</f>
        <v>12</v>
      </c>
      <c r="U24" s="423">
        <f>+T25/T24</f>
        <v>1</v>
      </c>
      <c r="V24" s="178"/>
      <c r="X24" s="176"/>
    </row>
    <row r="25" spans="2:24" s="175" customFormat="1" ht="31.95" customHeight="1">
      <c r="B25" s="211" t="s">
        <v>45</v>
      </c>
      <c r="C25" s="426" t="s">
        <v>222</v>
      </c>
      <c r="D25" s="426"/>
      <c r="E25" s="426"/>
      <c r="F25" s="426" t="s">
        <v>275</v>
      </c>
      <c r="G25" s="426"/>
      <c r="H25" s="242">
        <v>1</v>
      </c>
      <c r="I25" s="242">
        <v>1</v>
      </c>
      <c r="J25" s="242">
        <v>1</v>
      </c>
      <c r="K25" s="242">
        <v>1</v>
      </c>
      <c r="L25" s="242">
        <v>1</v>
      </c>
      <c r="M25" s="242">
        <v>1</v>
      </c>
      <c r="N25" s="242">
        <v>1</v>
      </c>
      <c r="O25" s="242">
        <v>1</v>
      </c>
      <c r="P25" s="242">
        <v>1</v>
      </c>
      <c r="Q25" s="242">
        <v>1</v>
      </c>
      <c r="R25" s="242">
        <v>1</v>
      </c>
      <c r="S25" s="242">
        <v>1</v>
      </c>
      <c r="T25" s="121">
        <f>SUM(H25:S25)</f>
        <v>12</v>
      </c>
      <c r="U25" s="423"/>
      <c r="V25" s="178"/>
      <c r="X25" s="176"/>
    </row>
    <row r="26" spans="2:24" s="140" customFormat="1" ht="46.2" customHeight="1">
      <c r="B26" s="266" t="s">
        <v>427</v>
      </c>
      <c r="C26" s="427" t="s">
        <v>142</v>
      </c>
      <c r="D26" s="427"/>
      <c r="E26" s="427"/>
      <c r="F26" s="427" t="s">
        <v>28</v>
      </c>
      <c r="G26" s="427"/>
      <c r="H26" s="264" t="s">
        <v>30</v>
      </c>
      <c r="I26" s="264" t="s">
        <v>31</v>
      </c>
      <c r="J26" s="264" t="s">
        <v>32</v>
      </c>
      <c r="K26" s="264" t="s">
        <v>33</v>
      </c>
      <c r="L26" s="264" t="s">
        <v>34</v>
      </c>
      <c r="M26" s="264" t="s">
        <v>35</v>
      </c>
      <c r="N26" s="264" t="s">
        <v>36</v>
      </c>
      <c r="O26" s="264" t="s">
        <v>37</v>
      </c>
      <c r="P26" s="264" t="s">
        <v>38</v>
      </c>
      <c r="Q26" s="264" t="s">
        <v>39</v>
      </c>
      <c r="R26" s="264" t="s">
        <v>40</v>
      </c>
      <c r="S26" s="264" t="s">
        <v>41</v>
      </c>
      <c r="T26" s="264" t="s">
        <v>42</v>
      </c>
      <c r="U26" s="267" t="s">
        <v>143</v>
      </c>
      <c r="V26" s="101"/>
      <c r="X26" s="117"/>
    </row>
    <row r="27" spans="2:24" s="175" customFormat="1" ht="31.95" customHeight="1">
      <c r="B27" s="211" t="s">
        <v>44</v>
      </c>
      <c r="C27" s="426" t="s">
        <v>754</v>
      </c>
      <c r="D27" s="426"/>
      <c r="E27" s="426"/>
      <c r="F27" s="426" t="s">
        <v>519</v>
      </c>
      <c r="G27" s="426"/>
      <c r="H27" s="262">
        <v>1</v>
      </c>
      <c r="I27" s="262">
        <v>1</v>
      </c>
      <c r="J27" s="242">
        <v>1</v>
      </c>
      <c r="K27" s="262">
        <v>1</v>
      </c>
      <c r="L27" s="262">
        <v>1</v>
      </c>
      <c r="M27" s="242">
        <v>1</v>
      </c>
      <c r="N27" s="242">
        <v>1</v>
      </c>
      <c r="O27" s="242">
        <v>1</v>
      </c>
      <c r="P27" s="242">
        <v>1</v>
      </c>
      <c r="Q27" s="242">
        <v>1</v>
      </c>
      <c r="R27" s="242">
        <v>1</v>
      </c>
      <c r="S27" s="242">
        <v>1</v>
      </c>
      <c r="T27" s="121">
        <f>SUM(H27:S27)</f>
        <v>12</v>
      </c>
      <c r="U27" s="423">
        <f>+T28/T27</f>
        <v>1</v>
      </c>
      <c r="V27" s="178"/>
      <c r="X27" s="176"/>
    </row>
    <row r="28" spans="2:24" s="175" customFormat="1" ht="37.950000000000003" customHeight="1">
      <c r="B28" s="211" t="s">
        <v>45</v>
      </c>
      <c r="C28" s="429" t="s">
        <v>755</v>
      </c>
      <c r="D28" s="429"/>
      <c r="E28" s="429"/>
      <c r="F28" s="426" t="s">
        <v>519</v>
      </c>
      <c r="G28" s="426"/>
      <c r="H28" s="262">
        <v>1</v>
      </c>
      <c r="I28" s="262">
        <v>1</v>
      </c>
      <c r="J28" s="242">
        <v>1</v>
      </c>
      <c r="K28" s="262">
        <v>1</v>
      </c>
      <c r="L28" s="262">
        <v>1</v>
      </c>
      <c r="M28" s="242">
        <v>1</v>
      </c>
      <c r="N28" s="242">
        <v>1</v>
      </c>
      <c r="O28" s="242">
        <v>1</v>
      </c>
      <c r="P28" s="242">
        <v>1</v>
      </c>
      <c r="Q28" s="242">
        <v>1</v>
      </c>
      <c r="R28" s="242">
        <v>1</v>
      </c>
      <c r="S28" s="242">
        <v>1</v>
      </c>
      <c r="T28" s="121">
        <f>SUM(H28:S28)</f>
        <v>12</v>
      </c>
      <c r="U28" s="423"/>
      <c r="V28" s="178"/>
      <c r="X28" s="176"/>
    </row>
    <row r="29" spans="2:24" s="140" customFormat="1" ht="46.2" customHeight="1">
      <c r="B29" s="266" t="s">
        <v>427</v>
      </c>
      <c r="C29" s="427" t="s">
        <v>142</v>
      </c>
      <c r="D29" s="427"/>
      <c r="E29" s="427"/>
      <c r="F29" s="427" t="s">
        <v>28</v>
      </c>
      <c r="G29" s="427"/>
      <c r="H29" s="264" t="s">
        <v>30</v>
      </c>
      <c r="I29" s="264" t="s">
        <v>31</v>
      </c>
      <c r="J29" s="264" t="s">
        <v>32</v>
      </c>
      <c r="K29" s="264" t="s">
        <v>33</v>
      </c>
      <c r="L29" s="264" t="s">
        <v>34</v>
      </c>
      <c r="M29" s="264" t="s">
        <v>35</v>
      </c>
      <c r="N29" s="264" t="s">
        <v>36</v>
      </c>
      <c r="O29" s="264" t="s">
        <v>37</v>
      </c>
      <c r="P29" s="264" t="s">
        <v>38</v>
      </c>
      <c r="Q29" s="264" t="s">
        <v>39</v>
      </c>
      <c r="R29" s="264" t="s">
        <v>40</v>
      </c>
      <c r="S29" s="264" t="s">
        <v>41</v>
      </c>
      <c r="T29" s="264" t="s">
        <v>42</v>
      </c>
      <c r="U29" s="267" t="s">
        <v>143</v>
      </c>
      <c r="V29" s="101"/>
      <c r="X29" s="117"/>
    </row>
    <row r="30" spans="2:24" s="175" customFormat="1" ht="31.95" customHeight="1">
      <c r="B30" s="211" t="s">
        <v>44</v>
      </c>
      <c r="C30" s="426" t="s">
        <v>521</v>
      </c>
      <c r="D30" s="426"/>
      <c r="E30" s="426"/>
      <c r="F30" s="426" t="s">
        <v>122</v>
      </c>
      <c r="G30" s="426"/>
      <c r="H30" s="262">
        <v>1</v>
      </c>
      <c r="I30" s="262">
        <v>1</v>
      </c>
      <c r="J30" s="242">
        <v>1</v>
      </c>
      <c r="K30" s="262">
        <v>1</v>
      </c>
      <c r="L30" s="262">
        <v>1</v>
      </c>
      <c r="M30" s="242">
        <v>1</v>
      </c>
      <c r="N30" s="242">
        <v>1</v>
      </c>
      <c r="O30" s="242">
        <v>1</v>
      </c>
      <c r="P30" s="242">
        <v>1</v>
      </c>
      <c r="Q30" s="242">
        <v>1</v>
      </c>
      <c r="R30" s="242">
        <v>1</v>
      </c>
      <c r="S30" s="242">
        <v>1</v>
      </c>
      <c r="T30" s="121">
        <f>SUM(H30:S30)</f>
        <v>12</v>
      </c>
      <c r="U30" s="423">
        <f>+T31/T30</f>
        <v>1</v>
      </c>
      <c r="V30" s="178"/>
      <c r="X30" s="176"/>
    </row>
    <row r="31" spans="2:24" s="175" customFormat="1" ht="31.95" customHeight="1">
      <c r="B31" s="211" t="s">
        <v>45</v>
      </c>
      <c r="C31" s="429" t="s">
        <v>373</v>
      </c>
      <c r="D31" s="429"/>
      <c r="E31" s="429"/>
      <c r="F31" s="426" t="s">
        <v>122</v>
      </c>
      <c r="G31" s="426"/>
      <c r="H31" s="262">
        <v>1</v>
      </c>
      <c r="I31" s="262">
        <v>1</v>
      </c>
      <c r="J31" s="242">
        <v>1</v>
      </c>
      <c r="K31" s="262">
        <v>1</v>
      </c>
      <c r="L31" s="262">
        <v>1</v>
      </c>
      <c r="M31" s="242">
        <v>1</v>
      </c>
      <c r="N31" s="242">
        <v>1</v>
      </c>
      <c r="O31" s="242">
        <v>1</v>
      </c>
      <c r="P31" s="242">
        <v>1</v>
      </c>
      <c r="Q31" s="242">
        <v>1</v>
      </c>
      <c r="R31" s="242">
        <v>1</v>
      </c>
      <c r="S31" s="242">
        <v>1</v>
      </c>
      <c r="T31" s="121">
        <f>SUM(H31:S31)</f>
        <v>12</v>
      </c>
      <c r="U31" s="423"/>
      <c r="V31" s="178"/>
      <c r="X31" s="176"/>
    </row>
    <row r="32" spans="2:24" s="140" customFormat="1" ht="46.2" customHeight="1">
      <c r="B32" s="266" t="s">
        <v>427</v>
      </c>
      <c r="C32" s="427" t="s">
        <v>142</v>
      </c>
      <c r="D32" s="427"/>
      <c r="E32" s="427"/>
      <c r="F32" s="427" t="s">
        <v>28</v>
      </c>
      <c r="G32" s="427"/>
      <c r="H32" s="264" t="s">
        <v>30</v>
      </c>
      <c r="I32" s="264" t="s">
        <v>31</v>
      </c>
      <c r="J32" s="264" t="s">
        <v>32</v>
      </c>
      <c r="K32" s="264" t="s">
        <v>33</v>
      </c>
      <c r="L32" s="264" t="s">
        <v>34</v>
      </c>
      <c r="M32" s="264" t="s">
        <v>35</v>
      </c>
      <c r="N32" s="264" t="s">
        <v>36</v>
      </c>
      <c r="O32" s="264" t="s">
        <v>37</v>
      </c>
      <c r="P32" s="264" t="s">
        <v>38</v>
      </c>
      <c r="Q32" s="264" t="s">
        <v>39</v>
      </c>
      <c r="R32" s="264" t="s">
        <v>40</v>
      </c>
      <c r="S32" s="264" t="s">
        <v>41</v>
      </c>
      <c r="T32" s="264" t="s">
        <v>42</v>
      </c>
      <c r="U32" s="267" t="s">
        <v>143</v>
      </c>
      <c r="V32" s="101"/>
      <c r="X32" s="117"/>
    </row>
    <row r="33" spans="2:26" s="175" customFormat="1" ht="31.95" customHeight="1">
      <c r="B33" s="211" t="s">
        <v>44</v>
      </c>
      <c r="C33" s="426" t="s">
        <v>374</v>
      </c>
      <c r="D33" s="426"/>
      <c r="E33" s="426"/>
      <c r="F33" s="426" t="s">
        <v>153</v>
      </c>
      <c r="G33" s="426"/>
      <c r="H33" s="242">
        <v>1</v>
      </c>
      <c r="I33" s="242">
        <v>1</v>
      </c>
      <c r="J33" s="242">
        <v>1</v>
      </c>
      <c r="K33" s="242">
        <v>1</v>
      </c>
      <c r="L33" s="242">
        <v>1</v>
      </c>
      <c r="M33" s="242">
        <v>1</v>
      </c>
      <c r="N33" s="242">
        <v>1</v>
      </c>
      <c r="O33" s="242">
        <v>1</v>
      </c>
      <c r="P33" s="242">
        <v>1</v>
      </c>
      <c r="Q33" s="242">
        <v>1</v>
      </c>
      <c r="R33" s="242">
        <v>1</v>
      </c>
      <c r="S33" s="242">
        <v>1</v>
      </c>
      <c r="T33" s="121">
        <f>SUM(H33:S33)</f>
        <v>12</v>
      </c>
      <c r="U33" s="423">
        <f>+T34/T33</f>
        <v>1</v>
      </c>
      <c r="V33" s="178"/>
      <c r="X33" s="176"/>
    </row>
    <row r="34" spans="2:26" s="175" customFormat="1" ht="31.95" customHeight="1" thickBot="1">
      <c r="B34" s="211" t="s">
        <v>45</v>
      </c>
      <c r="C34" s="426" t="s">
        <v>512</v>
      </c>
      <c r="D34" s="426"/>
      <c r="E34" s="426"/>
      <c r="F34" s="426" t="s">
        <v>277</v>
      </c>
      <c r="G34" s="426"/>
      <c r="H34" s="242">
        <v>1</v>
      </c>
      <c r="I34" s="242">
        <v>1</v>
      </c>
      <c r="J34" s="242">
        <v>1</v>
      </c>
      <c r="K34" s="242">
        <v>1</v>
      </c>
      <c r="L34" s="242">
        <v>1</v>
      </c>
      <c r="M34" s="242">
        <v>1</v>
      </c>
      <c r="N34" s="242">
        <v>1</v>
      </c>
      <c r="O34" s="242">
        <v>1</v>
      </c>
      <c r="P34" s="242">
        <v>1</v>
      </c>
      <c r="Q34" s="242">
        <v>1</v>
      </c>
      <c r="R34" s="242">
        <v>1</v>
      </c>
      <c r="S34" s="242">
        <v>1</v>
      </c>
      <c r="T34" s="121">
        <f>SUM(H34:S34)</f>
        <v>12</v>
      </c>
      <c r="U34" s="423"/>
      <c r="V34" s="178"/>
      <c r="X34" s="176"/>
    </row>
    <row r="35" spans="2:26" s="58" customFormat="1" ht="34.950000000000003" customHeight="1" thickBot="1">
      <c r="B35" s="683" t="s">
        <v>145</v>
      </c>
      <c r="C35" s="684"/>
      <c r="D35" s="684"/>
      <c r="E35" s="684"/>
      <c r="F35" s="684"/>
      <c r="G35" s="684"/>
      <c r="H35" s="684"/>
      <c r="I35" s="684"/>
      <c r="J35" s="684"/>
      <c r="K35" s="684"/>
      <c r="L35" s="684"/>
      <c r="M35" s="684"/>
      <c r="N35" s="684"/>
      <c r="O35" s="684"/>
      <c r="P35" s="684"/>
      <c r="Q35" s="684"/>
      <c r="R35" s="684"/>
      <c r="S35" s="684"/>
      <c r="T35" s="684"/>
      <c r="U35" s="684"/>
      <c r="V35" s="405"/>
      <c r="X35" s="59"/>
    </row>
    <row r="36" spans="2:26" s="58" customFormat="1" ht="34.950000000000003" customHeight="1" thickBot="1">
      <c r="B36" s="403" t="s">
        <v>424</v>
      </c>
      <c r="C36" s="404"/>
      <c r="D36" s="404"/>
      <c r="E36" s="404"/>
      <c r="F36" s="404"/>
      <c r="G36" s="404"/>
      <c r="H36" s="404"/>
      <c r="I36" s="404"/>
      <c r="J36" s="404"/>
      <c r="K36" s="404"/>
      <c r="L36" s="404"/>
      <c r="M36" s="404"/>
      <c r="N36" s="404"/>
      <c r="O36" s="404"/>
      <c r="P36" s="404"/>
      <c r="Q36" s="404"/>
      <c r="R36" s="404"/>
      <c r="S36" s="404"/>
      <c r="T36" s="404"/>
      <c r="U36" s="404"/>
      <c r="V36" s="405"/>
      <c r="X36" s="59"/>
    </row>
    <row r="37" spans="2:26" s="58" customFormat="1" ht="57.6" customHeight="1">
      <c r="B37" s="610" t="s">
        <v>144</v>
      </c>
      <c r="C37" s="407" t="s">
        <v>142</v>
      </c>
      <c r="D37" s="407"/>
      <c r="E37" s="408"/>
      <c r="F37" s="163" t="s">
        <v>532</v>
      </c>
      <c r="G37" s="163" t="s">
        <v>266</v>
      </c>
      <c r="H37" s="163" t="s">
        <v>115</v>
      </c>
      <c r="I37" s="164" t="s">
        <v>103</v>
      </c>
      <c r="J37" s="164" t="s">
        <v>104</v>
      </c>
      <c r="K37" s="164" t="s">
        <v>105</v>
      </c>
      <c r="L37" s="164" t="s">
        <v>106</v>
      </c>
      <c r="M37" s="164" t="s">
        <v>107</v>
      </c>
      <c r="N37" s="164" t="s">
        <v>108</v>
      </c>
      <c r="O37" s="164" t="s">
        <v>109</v>
      </c>
      <c r="P37" s="164" t="s">
        <v>110</v>
      </c>
      <c r="Q37" s="164" t="s">
        <v>111</v>
      </c>
      <c r="R37" s="164" t="s">
        <v>112</v>
      </c>
      <c r="S37" s="164" t="s">
        <v>113</v>
      </c>
      <c r="T37" s="164" t="s">
        <v>114</v>
      </c>
      <c r="U37" s="164" t="s">
        <v>42</v>
      </c>
      <c r="V37" s="165" t="s">
        <v>265</v>
      </c>
      <c r="X37" s="59"/>
    </row>
    <row r="38" spans="2:26" s="58" customFormat="1" ht="75.599999999999994" customHeight="1">
      <c r="B38" s="611"/>
      <c r="C38" s="615" t="s">
        <v>561</v>
      </c>
      <c r="D38" s="392"/>
      <c r="E38" s="392"/>
      <c r="F38" s="391">
        <v>48</v>
      </c>
      <c r="G38" s="681" t="s">
        <v>153</v>
      </c>
      <c r="H38" s="422">
        <v>3200</v>
      </c>
      <c r="I38" s="126">
        <v>1</v>
      </c>
      <c r="J38" s="126">
        <v>1</v>
      </c>
      <c r="K38" s="126">
        <v>1</v>
      </c>
      <c r="L38" s="126">
        <v>1</v>
      </c>
      <c r="M38" s="126">
        <v>1</v>
      </c>
      <c r="N38" s="126">
        <v>1</v>
      </c>
      <c r="O38" s="126">
        <v>1</v>
      </c>
      <c r="P38" s="126">
        <v>1</v>
      </c>
      <c r="Q38" s="126">
        <v>1</v>
      </c>
      <c r="R38" s="126">
        <v>1</v>
      </c>
      <c r="S38" s="126">
        <v>1</v>
      </c>
      <c r="T38" s="126">
        <v>1</v>
      </c>
      <c r="U38" s="121">
        <f>SUM(I38:T38)</f>
        <v>12</v>
      </c>
      <c r="V38" s="389" t="s">
        <v>974</v>
      </c>
      <c r="X38" s="59"/>
    </row>
    <row r="39" spans="2:26" s="58" customFormat="1" ht="75.599999999999994" customHeight="1" thickBot="1">
      <c r="B39" s="612"/>
      <c r="C39" s="616"/>
      <c r="D39" s="428"/>
      <c r="E39" s="428"/>
      <c r="F39" s="399"/>
      <c r="G39" s="682"/>
      <c r="H39" s="444"/>
      <c r="I39" s="290">
        <v>38907.58</v>
      </c>
      <c r="J39" s="290">
        <v>38907.58</v>
      </c>
      <c r="K39" s="290">
        <v>38907.58</v>
      </c>
      <c r="L39" s="290">
        <v>38907.58</v>
      </c>
      <c r="M39" s="290">
        <v>38907.58</v>
      </c>
      <c r="N39" s="290">
        <v>38907.58</v>
      </c>
      <c r="O39" s="290">
        <v>38907.58</v>
      </c>
      <c r="P39" s="290">
        <v>38907.58</v>
      </c>
      <c r="Q39" s="290">
        <v>38907.58</v>
      </c>
      <c r="R39" s="290">
        <v>38907.58</v>
      </c>
      <c r="S39" s="290">
        <v>38907.58</v>
      </c>
      <c r="T39" s="290">
        <v>38907.57</v>
      </c>
      <c r="U39" s="263">
        <f t="shared" ref="U39" si="0">SUM(I39:T39)</f>
        <v>466890.95000000013</v>
      </c>
      <c r="V39" s="619"/>
      <c r="W39" s="252">
        <v>466890.95</v>
      </c>
      <c r="X39" s="117">
        <f>W39/U38</f>
        <v>38907.57916666667</v>
      </c>
      <c r="Y39" s="253">
        <f>U39-W39</f>
        <v>0</v>
      </c>
      <c r="Z39" s="66"/>
    </row>
    <row r="40" spans="2:26" s="91" customFormat="1" ht="40.950000000000003" customHeight="1">
      <c r="B40" s="101"/>
      <c r="C40" s="101"/>
      <c r="D40" s="101"/>
      <c r="E40" s="101"/>
      <c r="F40" s="101"/>
      <c r="G40" s="101"/>
      <c r="H40" s="101"/>
      <c r="I40" s="101"/>
      <c r="J40" s="101"/>
      <c r="K40" s="101"/>
      <c r="L40" s="101"/>
      <c r="M40" s="101"/>
      <c r="N40" s="101"/>
      <c r="O40" s="101"/>
      <c r="P40" s="101"/>
      <c r="Q40" s="101"/>
      <c r="R40" s="609" t="s">
        <v>116</v>
      </c>
      <c r="S40" s="609"/>
      <c r="T40" s="609"/>
      <c r="U40" s="155">
        <f>U39</f>
        <v>466890.95000000013</v>
      </c>
      <c r="V40" s="101"/>
      <c r="W40" s="92"/>
      <c r="X40" s="92"/>
      <c r="Y40" s="93"/>
    </row>
    <row r="41" spans="2:26" s="58" customFormat="1" ht="17.399999999999999" customHeight="1">
      <c r="B41" s="85"/>
      <c r="C41" s="85"/>
      <c r="D41" s="85"/>
      <c r="E41" s="85"/>
      <c r="F41" s="85"/>
      <c r="G41" s="85"/>
      <c r="H41" s="85"/>
      <c r="I41" s="85"/>
      <c r="J41" s="85"/>
      <c r="K41" s="85"/>
      <c r="L41" s="85"/>
      <c r="M41" s="85"/>
      <c r="N41" s="85"/>
      <c r="O41" s="85"/>
      <c r="P41" s="85"/>
      <c r="Q41" s="85"/>
      <c r="R41" s="85"/>
      <c r="S41" s="85"/>
      <c r="T41" s="85"/>
      <c r="U41" s="85"/>
      <c r="V41" s="85"/>
      <c r="W41" s="85"/>
      <c r="X41" s="68"/>
      <c r="Y41" s="69"/>
    </row>
    <row r="43" spans="2:26" ht="14.4" thickBot="1"/>
    <row r="44" spans="2:26" s="58" customFormat="1" ht="34.950000000000003" customHeight="1" thickBot="1">
      <c r="B44" s="403" t="s">
        <v>145</v>
      </c>
      <c r="C44" s="404"/>
      <c r="D44" s="404"/>
      <c r="E44" s="404"/>
      <c r="F44" s="404"/>
      <c r="G44" s="404"/>
      <c r="H44" s="404"/>
      <c r="I44" s="404"/>
      <c r="J44" s="404"/>
      <c r="K44" s="404"/>
      <c r="L44" s="404"/>
      <c r="M44" s="404"/>
      <c r="N44" s="404"/>
      <c r="O44" s="404"/>
      <c r="P44" s="404"/>
      <c r="Q44" s="404"/>
      <c r="R44" s="404"/>
      <c r="S44" s="404"/>
      <c r="T44" s="404"/>
      <c r="U44" s="404"/>
      <c r="V44" s="405"/>
      <c r="X44" s="59"/>
    </row>
    <row r="45" spans="2:26" s="58" customFormat="1" ht="34.950000000000003" customHeight="1" thickBot="1">
      <c r="B45" s="403" t="s">
        <v>998</v>
      </c>
      <c r="C45" s="404"/>
      <c r="D45" s="404"/>
      <c r="E45" s="404"/>
      <c r="F45" s="404"/>
      <c r="G45" s="404"/>
      <c r="H45" s="404"/>
      <c r="I45" s="404"/>
      <c r="J45" s="404"/>
      <c r="K45" s="404"/>
      <c r="L45" s="404"/>
      <c r="M45" s="404"/>
      <c r="N45" s="404"/>
      <c r="O45" s="404"/>
      <c r="P45" s="404"/>
      <c r="Q45" s="404"/>
      <c r="R45" s="404"/>
      <c r="S45" s="404"/>
      <c r="T45" s="404"/>
      <c r="U45" s="404"/>
      <c r="V45" s="405"/>
      <c r="X45" s="59"/>
    </row>
    <row r="46" spans="2:26" s="58" customFormat="1" ht="57.6" customHeight="1">
      <c r="B46" s="610" t="s">
        <v>144</v>
      </c>
      <c r="C46" s="407" t="s">
        <v>142</v>
      </c>
      <c r="D46" s="407"/>
      <c r="E46" s="408"/>
      <c r="F46" s="163" t="s">
        <v>425</v>
      </c>
      <c r="G46" s="163" t="s">
        <v>266</v>
      </c>
      <c r="H46" s="163" t="s">
        <v>115</v>
      </c>
      <c r="I46" s="164" t="s">
        <v>103</v>
      </c>
      <c r="J46" s="164" t="s">
        <v>104</v>
      </c>
      <c r="K46" s="164" t="s">
        <v>105</v>
      </c>
      <c r="L46" s="164" t="s">
        <v>106</v>
      </c>
      <c r="M46" s="164" t="s">
        <v>107</v>
      </c>
      <c r="N46" s="164" t="s">
        <v>108</v>
      </c>
      <c r="O46" s="164" t="s">
        <v>109</v>
      </c>
      <c r="P46" s="164" t="s">
        <v>110</v>
      </c>
      <c r="Q46" s="164" t="s">
        <v>111</v>
      </c>
      <c r="R46" s="164" t="s">
        <v>112</v>
      </c>
      <c r="S46" s="164" t="s">
        <v>113</v>
      </c>
      <c r="T46" s="164" t="s">
        <v>114</v>
      </c>
      <c r="U46" s="164" t="s">
        <v>42</v>
      </c>
      <c r="V46" s="165" t="s">
        <v>265</v>
      </c>
      <c r="X46" s="59"/>
    </row>
    <row r="47" spans="2:26" s="58" customFormat="1" ht="75.599999999999994" customHeight="1">
      <c r="B47" s="611"/>
      <c r="C47" s="615" t="s">
        <v>561</v>
      </c>
      <c r="D47" s="392"/>
      <c r="E47" s="392"/>
      <c r="F47" s="391">
        <v>48</v>
      </c>
      <c r="G47" s="681" t="s">
        <v>153</v>
      </c>
      <c r="H47" s="422">
        <v>3200</v>
      </c>
      <c r="I47" s="126">
        <v>1</v>
      </c>
      <c r="J47" s="126">
        <v>1</v>
      </c>
      <c r="K47" s="126">
        <v>1</v>
      </c>
      <c r="L47" s="126">
        <v>1</v>
      </c>
      <c r="M47" s="126">
        <v>1</v>
      </c>
      <c r="N47" s="126">
        <v>1</v>
      </c>
      <c r="O47" s="126">
        <v>1</v>
      </c>
      <c r="P47" s="126">
        <v>1</v>
      </c>
      <c r="Q47" s="126">
        <v>1</v>
      </c>
      <c r="R47" s="126">
        <v>1</v>
      </c>
      <c r="S47" s="126">
        <v>1</v>
      </c>
      <c r="T47" s="126">
        <v>1</v>
      </c>
      <c r="U47" s="121">
        <f>SUM(I47:T47)</f>
        <v>12</v>
      </c>
      <c r="V47" s="389" t="s">
        <v>974</v>
      </c>
      <c r="X47" s="59"/>
    </row>
    <row r="48" spans="2:26" s="58" customFormat="1" ht="75.599999999999994" customHeight="1" thickBot="1">
      <c r="B48" s="612"/>
      <c r="C48" s="616"/>
      <c r="D48" s="428"/>
      <c r="E48" s="428"/>
      <c r="F48" s="399"/>
      <c r="G48" s="682"/>
      <c r="H48" s="444"/>
      <c r="I48" s="290">
        <v>40740.910000000003</v>
      </c>
      <c r="J48" s="290">
        <v>40740.910000000003</v>
      </c>
      <c r="K48" s="290">
        <v>40740.910000000003</v>
      </c>
      <c r="L48" s="290">
        <v>40740.910000000003</v>
      </c>
      <c r="M48" s="290">
        <v>40740.910000000003</v>
      </c>
      <c r="N48" s="290">
        <v>40740.910000000003</v>
      </c>
      <c r="O48" s="290">
        <v>40740.910000000003</v>
      </c>
      <c r="P48" s="290">
        <v>40740.910000000003</v>
      </c>
      <c r="Q48" s="290">
        <v>40740.910000000003</v>
      </c>
      <c r="R48" s="290">
        <v>40740.910000000003</v>
      </c>
      <c r="S48" s="290">
        <v>40740.910000000003</v>
      </c>
      <c r="T48" s="290">
        <v>40740.94</v>
      </c>
      <c r="U48" s="263">
        <f>SUM(I48:T48)</f>
        <v>488890.95000000013</v>
      </c>
      <c r="V48" s="619"/>
      <c r="W48" s="252">
        <v>466890.95</v>
      </c>
      <c r="X48" s="117">
        <f>W48/U47</f>
        <v>38907.57916666667</v>
      </c>
      <c r="Y48" s="253">
        <f>U48-W48</f>
        <v>22000.000000000116</v>
      </c>
      <c r="Z48" s="66"/>
    </row>
    <row r="49" spans="2:25" s="91" customFormat="1" ht="40.950000000000003" customHeight="1">
      <c r="B49" s="101"/>
      <c r="C49" s="101"/>
      <c r="D49" s="101"/>
      <c r="E49" s="101"/>
      <c r="F49" s="101"/>
      <c r="G49" s="101"/>
      <c r="H49" s="101"/>
      <c r="I49" s="101"/>
      <c r="J49" s="101"/>
      <c r="K49" s="101"/>
      <c r="L49" s="101"/>
      <c r="M49" s="101"/>
      <c r="N49" s="101"/>
      <c r="O49" s="101"/>
      <c r="P49" s="101"/>
      <c r="Q49" s="101"/>
      <c r="R49" s="609" t="s">
        <v>116</v>
      </c>
      <c r="S49" s="609"/>
      <c r="T49" s="609"/>
      <c r="U49" s="155">
        <f>U48</f>
        <v>488890.95000000013</v>
      </c>
      <c r="V49" s="101"/>
      <c r="W49" s="92"/>
      <c r="X49" s="92"/>
      <c r="Y49" s="93"/>
    </row>
  </sheetData>
  <mergeCells count="115">
    <mergeCell ref="B14:D14"/>
    <mergeCell ref="E14:U14"/>
    <mergeCell ref="B15:U15"/>
    <mergeCell ref="C16:D16"/>
    <mergeCell ref="E16:F16"/>
    <mergeCell ref="G16:H16"/>
    <mergeCell ref="I16:K16"/>
    <mergeCell ref="L16:N16"/>
    <mergeCell ref="O16:Q16"/>
    <mergeCell ref="R16:T16"/>
    <mergeCell ref="C1:T1"/>
    <mergeCell ref="D3:S3"/>
    <mergeCell ref="B5:D5"/>
    <mergeCell ref="B6:D6"/>
    <mergeCell ref="B7:D7"/>
    <mergeCell ref="Q5:U5"/>
    <mergeCell ref="L6:U6"/>
    <mergeCell ref="E5:P5"/>
    <mergeCell ref="C2:T2"/>
    <mergeCell ref="E6:K6"/>
    <mergeCell ref="E7:G7"/>
    <mergeCell ref="H7:K7"/>
    <mergeCell ref="L7:O7"/>
    <mergeCell ref="P7:U7"/>
    <mergeCell ref="B19:B20"/>
    <mergeCell ref="R40:T40"/>
    <mergeCell ref="C23:E23"/>
    <mergeCell ref="C24:E24"/>
    <mergeCell ref="U24:U25"/>
    <mergeCell ref="C25:E25"/>
    <mergeCell ref="C22:D22"/>
    <mergeCell ref="C19:D20"/>
    <mergeCell ref="E21:F21"/>
    <mergeCell ref="G21:H21"/>
    <mergeCell ref="I21:K21"/>
    <mergeCell ref="L21:N21"/>
    <mergeCell ref="O21:Q21"/>
    <mergeCell ref="C21:D21"/>
    <mergeCell ref="C27:E27"/>
    <mergeCell ref="C30:E30"/>
    <mergeCell ref="U30:U31"/>
    <mergeCell ref="C31:E31"/>
    <mergeCell ref="E22:F22"/>
    <mergeCell ref="G22:H22"/>
    <mergeCell ref="I22:K22"/>
    <mergeCell ref="L22:N22"/>
    <mergeCell ref="O22:Q22"/>
    <mergeCell ref="R22:T22"/>
    <mergeCell ref="U19:U20"/>
    <mergeCell ref="E19:F20"/>
    <mergeCell ref="G19:H20"/>
    <mergeCell ref="I19:K20"/>
    <mergeCell ref="L19:N20"/>
    <mergeCell ref="O19:Q20"/>
    <mergeCell ref="R19:T20"/>
    <mergeCell ref="B37:B39"/>
    <mergeCell ref="B35:V35"/>
    <mergeCell ref="B36:V36"/>
    <mergeCell ref="C37:E37"/>
    <mergeCell ref="C38:E39"/>
    <mergeCell ref="F38:F39"/>
    <mergeCell ref="G38:G39"/>
    <mergeCell ref="H38:H39"/>
    <mergeCell ref="C26:E26"/>
    <mergeCell ref="C29:E29"/>
    <mergeCell ref="C32:E32"/>
    <mergeCell ref="U27:U28"/>
    <mergeCell ref="C28:E28"/>
    <mergeCell ref="V38:V39"/>
    <mergeCell ref="C33:E33"/>
    <mergeCell ref="U33:U34"/>
    <mergeCell ref="C34:E34"/>
    <mergeCell ref="R49:T49"/>
    <mergeCell ref="B44:V44"/>
    <mergeCell ref="B45:V45"/>
    <mergeCell ref="B46:B48"/>
    <mergeCell ref="C46:E46"/>
    <mergeCell ref="C47:E48"/>
    <mergeCell ref="F47:F48"/>
    <mergeCell ref="G47:G48"/>
    <mergeCell ref="H47:H48"/>
    <mergeCell ref="V47:V48"/>
    <mergeCell ref="B8:U8"/>
    <mergeCell ref="B9:C9"/>
    <mergeCell ref="D9:E9"/>
    <mergeCell ref="F9:G9"/>
    <mergeCell ref="H9:M9"/>
    <mergeCell ref="N9:P9"/>
    <mergeCell ref="Q9:U9"/>
    <mergeCell ref="B10:U10"/>
    <mergeCell ref="B11:U11"/>
    <mergeCell ref="B17:B18"/>
    <mergeCell ref="C17:D18"/>
    <mergeCell ref="B12:U12"/>
    <mergeCell ref="B13:U13"/>
    <mergeCell ref="F32:G32"/>
    <mergeCell ref="F33:G33"/>
    <mergeCell ref="F34:G34"/>
    <mergeCell ref="F23:G23"/>
    <mergeCell ref="F24:G24"/>
    <mergeCell ref="F25:G25"/>
    <mergeCell ref="F26:G26"/>
    <mergeCell ref="F27:G27"/>
    <mergeCell ref="F28:G28"/>
    <mergeCell ref="F29:G29"/>
    <mergeCell ref="F30:G30"/>
    <mergeCell ref="F31:G31"/>
    <mergeCell ref="E17:F18"/>
    <mergeCell ref="G17:H18"/>
    <mergeCell ref="I17:K18"/>
    <mergeCell ref="L17:N18"/>
    <mergeCell ref="O17:Q18"/>
    <mergeCell ref="R17:T18"/>
    <mergeCell ref="U17:U18"/>
    <mergeCell ref="R21:T21"/>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2" max="21" man="1"/>
    <brk id="34" max="21" man="1"/>
  </rowBreaks>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AA57"/>
  <sheetViews>
    <sheetView view="pageBreakPreview" topLeftCell="H43" zoomScale="70" zoomScaleNormal="100" zoomScaleSheetLayoutView="70" workbookViewId="0">
      <selection activeCell="M50" sqref="M50"/>
    </sheetView>
  </sheetViews>
  <sheetFormatPr baseColWidth="10" defaultColWidth="11.44140625" defaultRowHeight="13.8"/>
  <cols>
    <col min="1" max="1" width="4.5546875" style="77" hidden="1" customWidth="1"/>
    <col min="2" max="2" width="22.44140625" style="77" customWidth="1"/>
    <col min="3" max="3" width="21" style="77" customWidth="1"/>
    <col min="4" max="4" width="32.6640625" style="77" customWidth="1"/>
    <col min="5" max="5" width="19.88671875" style="77" customWidth="1"/>
    <col min="6" max="6" width="20.33203125" style="77" customWidth="1"/>
    <col min="7" max="7" width="23.6640625" style="77" customWidth="1"/>
    <col min="8" max="8" width="22.33203125" style="77" customWidth="1"/>
    <col min="9" max="20" width="15.5546875" style="77" customWidth="1"/>
    <col min="21" max="21" width="23.6640625" style="77" customWidth="1"/>
    <col min="22" max="22" width="18" style="77" customWidth="1"/>
    <col min="23" max="23" width="16.88671875" style="77" customWidth="1"/>
    <col min="24" max="24" width="14.44140625" style="77" customWidth="1"/>
    <col min="25" max="25" width="15.6640625" style="77" bestFit="1" customWidth="1"/>
    <col min="26" max="26" width="20" style="77" customWidth="1"/>
    <col min="27" max="27" width="24.5546875" style="77" customWidth="1"/>
    <col min="28" max="16384" width="11.44140625" style="77"/>
  </cols>
  <sheetData>
    <row r="1" spans="2:25" s="50" customFormat="1" ht="47.4" customHeight="1">
      <c r="B1" s="49"/>
      <c r="C1" s="445" t="s">
        <v>1002</v>
      </c>
      <c r="D1" s="445"/>
      <c r="E1" s="445"/>
      <c r="F1" s="445"/>
      <c r="G1" s="445"/>
      <c r="H1" s="445"/>
      <c r="I1" s="445"/>
      <c r="J1" s="445"/>
      <c r="K1" s="445"/>
      <c r="L1" s="445"/>
      <c r="M1" s="445"/>
      <c r="N1" s="445"/>
      <c r="O1" s="445"/>
      <c r="P1" s="445"/>
      <c r="Q1" s="445"/>
      <c r="R1" s="445"/>
      <c r="S1" s="445"/>
      <c r="T1" s="445"/>
      <c r="U1" s="49"/>
      <c r="X1" s="51"/>
    </row>
    <row r="2" spans="2:25" s="50" customFormat="1" ht="39.6" customHeight="1" thickBot="1">
      <c r="B2" s="49"/>
      <c r="C2" s="468" t="s">
        <v>1164</v>
      </c>
      <c r="D2" s="468"/>
      <c r="E2" s="468"/>
      <c r="F2" s="468"/>
      <c r="G2" s="468"/>
      <c r="H2" s="468"/>
      <c r="I2" s="468"/>
      <c r="J2" s="468"/>
      <c r="K2" s="468"/>
      <c r="L2" s="468"/>
      <c r="M2" s="468"/>
      <c r="N2" s="468"/>
      <c r="O2" s="468"/>
      <c r="P2" s="468"/>
      <c r="Q2" s="468"/>
      <c r="R2" s="468"/>
      <c r="S2" s="468"/>
      <c r="T2" s="468"/>
      <c r="U2" s="49"/>
      <c r="X2" s="51"/>
    </row>
    <row r="3" spans="2:25" ht="33.6" customHeight="1" thickBot="1">
      <c r="B3" s="76"/>
      <c r="C3" s="76"/>
      <c r="D3" s="459" t="s">
        <v>133</v>
      </c>
      <c r="E3" s="460"/>
      <c r="F3" s="460"/>
      <c r="G3" s="460"/>
      <c r="H3" s="460"/>
      <c r="I3" s="460"/>
      <c r="J3" s="460"/>
      <c r="K3" s="460"/>
      <c r="L3" s="460"/>
      <c r="M3" s="460"/>
      <c r="N3" s="460"/>
      <c r="O3" s="460"/>
      <c r="P3" s="460"/>
      <c r="Q3" s="460"/>
      <c r="R3" s="460"/>
      <c r="S3" s="461"/>
      <c r="T3" s="76"/>
      <c r="U3" s="76"/>
    </row>
    <row r="4" spans="2:25" ht="24.6" customHeight="1" thickBot="1">
      <c r="B4" s="76"/>
      <c r="C4" s="76"/>
      <c r="D4" s="134"/>
      <c r="E4" s="134"/>
      <c r="F4" s="134"/>
      <c r="G4" s="134"/>
      <c r="H4" s="134"/>
      <c r="I4" s="134"/>
      <c r="J4" s="134"/>
      <c r="K4" s="134"/>
      <c r="L4" s="134"/>
      <c r="M4" s="134"/>
      <c r="N4" s="134"/>
      <c r="O4" s="134"/>
      <c r="P4" s="134"/>
      <c r="Q4" s="134"/>
      <c r="R4" s="134"/>
      <c r="S4" s="134"/>
      <c r="T4" s="76"/>
      <c r="U4" s="76"/>
    </row>
    <row r="5" spans="2:25" s="101" customFormat="1" ht="27" customHeight="1">
      <c r="B5" s="685" t="s">
        <v>134</v>
      </c>
      <c r="C5" s="686"/>
      <c r="D5" s="686"/>
      <c r="E5" s="766" t="s">
        <v>756</v>
      </c>
      <c r="F5" s="767"/>
      <c r="G5" s="767"/>
      <c r="H5" s="767"/>
      <c r="I5" s="767"/>
      <c r="J5" s="767"/>
      <c r="K5" s="767"/>
      <c r="L5" s="767"/>
      <c r="M5" s="767"/>
      <c r="N5" s="767"/>
      <c r="O5" s="767"/>
      <c r="P5" s="767"/>
      <c r="Q5" s="764" t="s">
        <v>1001</v>
      </c>
      <c r="R5" s="764"/>
      <c r="S5" s="764"/>
      <c r="T5" s="764"/>
      <c r="U5" s="765"/>
    </row>
    <row r="6" spans="2:25" s="101" customFormat="1" ht="30" customHeight="1">
      <c r="B6" s="687" t="s">
        <v>135</v>
      </c>
      <c r="C6" s="688"/>
      <c r="D6" s="688"/>
      <c r="E6" s="768" t="s">
        <v>537</v>
      </c>
      <c r="F6" s="769"/>
      <c r="G6" s="769"/>
      <c r="H6" s="769"/>
      <c r="I6" s="769"/>
      <c r="J6" s="769"/>
      <c r="K6" s="769"/>
      <c r="L6" s="770"/>
      <c r="M6" s="649" t="s">
        <v>313</v>
      </c>
      <c r="N6" s="650"/>
      <c r="O6" s="650"/>
      <c r="P6" s="650"/>
      <c r="Q6" s="650"/>
      <c r="R6" s="650"/>
      <c r="S6" s="650"/>
      <c r="T6" s="650"/>
      <c r="U6" s="651"/>
    </row>
    <row r="7" spans="2:25" s="56" customFormat="1" ht="34.950000000000003" customHeight="1" thickBot="1">
      <c r="B7" s="483" t="s">
        <v>962</v>
      </c>
      <c r="C7" s="484"/>
      <c r="D7" s="484"/>
      <c r="E7" s="489">
        <v>631709.04</v>
      </c>
      <c r="F7" s="490"/>
      <c r="G7" s="491"/>
      <c r="H7" s="488" t="s">
        <v>991</v>
      </c>
      <c r="I7" s="488"/>
      <c r="J7" s="488"/>
      <c r="K7" s="488"/>
      <c r="L7" s="489">
        <v>647709.04</v>
      </c>
      <c r="M7" s="490"/>
      <c r="N7" s="490"/>
      <c r="O7" s="490"/>
      <c r="P7" s="486"/>
      <c r="Q7" s="486"/>
      <c r="R7" s="486"/>
      <c r="S7" s="486"/>
      <c r="T7" s="486"/>
      <c r="U7" s="487"/>
      <c r="W7" s="85"/>
      <c r="X7" s="122"/>
      <c r="Y7" s="85"/>
    </row>
    <row r="8" spans="2:25" s="101" customFormat="1" ht="28.2" customHeight="1" thickBot="1">
      <c r="B8" s="761" t="s">
        <v>137</v>
      </c>
      <c r="C8" s="762"/>
      <c r="D8" s="762"/>
      <c r="E8" s="762"/>
      <c r="F8" s="762"/>
      <c r="G8" s="762"/>
      <c r="H8" s="762"/>
      <c r="I8" s="762"/>
      <c r="J8" s="762"/>
      <c r="K8" s="762"/>
      <c r="L8" s="762"/>
      <c r="M8" s="762"/>
      <c r="N8" s="762"/>
      <c r="O8" s="762"/>
      <c r="P8" s="762"/>
      <c r="Q8" s="762"/>
      <c r="R8" s="762"/>
      <c r="S8" s="762"/>
      <c r="T8" s="762"/>
      <c r="U8" s="763"/>
    </row>
    <row r="9" spans="2:25" s="101" customFormat="1" ht="27" customHeight="1" thickBot="1">
      <c r="B9" s="738" t="s">
        <v>138</v>
      </c>
      <c r="C9" s="739"/>
      <c r="D9" s="740" t="s">
        <v>117</v>
      </c>
      <c r="E9" s="740"/>
      <c r="F9" s="739" t="s">
        <v>139</v>
      </c>
      <c r="G9" s="739"/>
      <c r="H9" s="740" t="s">
        <v>317</v>
      </c>
      <c r="I9" s="740"/>
      <c r="J9" s="740"/>
      <c r="K9" s="740"/>
      <c r="L9" s="740"/>
      <c r="M9" s="740"/>
      <c r="N9" s="739" t="s">
        <v>140</v>
      </c>
      <c r="O9" s="739"/>
      <c r="P9" s="739"/>
      <c r="Q9" s="740" t="s">
        <v>319</v>
      </c>
      <c r="R9" s="740"/>
      <c r="S9" s="740"/>
      <c r="T9" s="740"/>
      <c r="U9" s="741"/>
    </row>
    <row r="10" spans="2:25" s="101" customFormat="1" ht="28.2" customHeight="1" thickBot="1">
      <c r="B10" s="749" t="s">
        <v>141</v>
      </c>
      <c r="C10" s="750"/>
      <c r="D10" s="750"/>
      <c r="E10" s="750"/>
      <c r="F10" s="750"/>
      <c r="G10" s="750"/>
      <c r="H10" s="750"/>
      <c r="I10" s="750"/>
      <c r="J10" s="750"/>
      <c r="K10" s="750"/>
      <c r="L10" s="750"/>
      <c r="M10" s="750"/>
      <c r="N10" s="750"/>
      <c r="O10" s="750"/>
      <c r="P10" s="750"/>
      <c r="Q10" s="750"/>
      <c r="R10" s="750"/>
      <c r="S10" s="750"/>
      <c r="T10" s="750"/>
      <c r="U10" s="751"/>
    </row>
    <row r="11" spans="2:25" s="101" customFormat="1" ht="44.4" customHeight="1" thickBot="1">
      <c r="B11" s="752" t="s">
        <v>757</v>
      </c>
      <c r="C11" s="753"/>
      <c r="D11" s="753"/>
      <c r="E11" s="753"/>
      <c r="F11" s="753"/>
      <c r="G11" s="753"/>
      <c r="H11" s="753"/>
      <c r="I11" s="753"/>
      <c r="J11" s="753"/>
      <c r="K11" s="753"/>
      <c r="L11" s="753"/>
      <c r="M11" s="753"/>
      <c r="N11" s="753"/>
      <c r="O11" s="753"/>
      <c r="P11" s="753"/>
      <c r="Q11" s="753"/>
      <c r="R11" s="753"/>
      <c r="S11" s="753"/>
      <c r="T11" s="753"/>
      <c r="U11" s="754"/>
    </row>
    <row r="12" spans="2:25" s="101" customFormat="1" ht="28.2" customHeight="1" thickBot="1">
      <c r="B12" s="755" t="s">
        <v>437</v>
      </c>
      <c r="C12" s="756"/>
      <c r="D12" s="756"/>
      <c r="E12" s="756"/>
      <c r="F12" s="756"/>
      <c r="G12" s="756"/>
      <c r="H12" s="756"/>
      <c r="I12" s="756"/>
      <c r="J12" s="756"/>
      <c r="K12" s="756"/>
      <c r="L12" s="756"/>
      <c r="M12" s="756"/>
      <c r="N12" s="756"/>
      <c r="O12" s="756"/>
      <c r="P12" s="756"/>
      <c r="Q12" s="756"/>
      <c r="R12" s="756"/>
      <c r="S12" s="756"/>
      <c r="T12" s="756"/>
      <c r="U12" s="757"/>
    </row>
    <row r="13" spans="2:25" s="101" customFormat="1" ht="41.4" customHeight="1">
      <c r="B13" s="758" t="s">
        <v>758</v>
      </c>
      <c r="C13" s="759"/>
      <c r="D13" s="759"/>
      <c r="E13" s="759"/>
      <c r="F13" s="759"/>
      <c r="G13" s="759"/>
      <c r="H13" s="759"/>
      <c r="I13" s="759"/>
      <c r="J13" s="759"/>
      <c r="K13" s="759"/>
      <c r="L13" s="759"/>
      <c r="M13" s="759"/>
      <c r="N13" s="759"/>
      <c r="O13" s="759"/>
      <c r="P13" s="759"/>
      <c r="Q13" s="759"/>
      <c r="R13" s="759"/>
      <c r="S13" s="759"/>
      <c r="T13" s="759"/>
      <c r="U13" s="760"/>
    </row>
    <row r="14" spans="2:25" s="101" customFormat="1" ht="33.6" customHeight="1" thickBot="1">
      <c r="B14" s="698" t="s">
        <v>710</v>
      </c>
      <c r="C14" s="699"/>
      <c r="D14" s="699"/>
      <c r="E14" s="700" t="s">
        <v>759</v>
      </c>
      <c r="F14" s="700"/>
      <c r="G14" s="700"/>
      <c r="H14" s="700"/>
      <c r="I14" s="700"/>
      <c r="J14" s="700"/>
      <c r="K14" s="700"/>
      <c r="L14" s="700"/>
      <c r="M14" s="700"/>
      <c r="N14" s="700"/>
      <c r="O14" s="700"/>
      <c r="P14" s="700"/>
      <c r="Q14" s="700"/>
      <c r="R14" s="700"/>
      <c r="S14" s="700"/>
      <c r="T14" s="700"/>
      <c r="U14" s="701"/>
    </row>
    <row r="15" spans="2:25" s="101" customFormat="1" ht="31.2" customHeight="1">
      <c r="B15" s="742" t="s">
        <v>436</v>
      </c>
      <c r="C15" s="743"/>
      <c r="D15" s="743"/>
      <c r="E15" s="743"/>
      <c r="F15" s="743"/>
      <c r="G15" s="743"/>
      <c r="H15" s="743"/>
      <c r="I15" s="743"/>
      <c r="J15" s="743"/>
      <c r="K15" s="743"/>
      <c r="L15" s="743"/>
      <c r="M15" s="743"/>
      <c r="N15" s="743"/>
      <c r="O15" s="743"/>
      <c r="P15" s="743"/>
      <c r="Q15" s="743"/>
      <c r="R15" s="743"/>
      <c r="S15" s="743"/>
      <c r="T15" s="743"/>
      <c r="U15" s="744"/>
    </row>
    <row r="16" spans="2:25" s="101" customFormat="1" ht="36.6" customHeight="1">
      <c r="B16" s="280" t="s">
        <v>88</v>
      </c>
      <c r="C16" s="745" t="s">
        <v>91</v>
      </c>
      <c r="D16" s="745"/>
      <c r="E16" s="745" t="s">
        <v>92</v>
      </c>
      <c r="F16" s="745"/>
      <c r="G16" s="745" t="s">
        <v>151</v>
      </c>
      <c r="H16" s="745"/>
      <c r="I16" s="745" t="s">
        <v>427</v>
      </c>
      <c r="J16" s="745"/>
      <c r="K16" s="745"/>
      <c r="L16" s="746" t="s">
        <v>101</v>
      </c>
      <c r="M16" s="747"/>
      <c r="N16" s="748"/>
      <c r="O16" s="745" t="s">
        <v>93</v>
      </c>
      <c r="P16" s="745"/>
      <c r="Q16" s="745"/>
      <c r="R16" s="745" t="s">
        <v>428</v>
      </c>
      <c r="S16" s="745"/>
      <c r="T16" s="745"/>
      <c r="U16" s="180" t="s">
        <v>99</v>
      </c>
    </row>
    <row r="17" spans="2:21" s="101" customFormat="1" ht="96" customHeight="1">
      <c r="B17" s="731" t="s">
        <v>89</v>
      </c>
      <c r="C17" s="433" t="s">
        <v>760</v>
      </c>
      <c r="D17" s="433"/>
      <c r="E17" s="433" t="s">
        <v>764</v>
      </c>
      <c r="F17" s="433"/>
      <c r="G17" s="433" t="s">
        <v>95</v>
      </c>
      <c r="H17" s="433"/>
      <c r="I17" s="433" t="s">
        <v>766</v>
      </c>
      <c r="J17" s="433"/>
      <c r="K17" s="433"/>
      <c r="L17" s="732" t="s">
        <v>158</v>
      </c>
      <c r="M17" s="733"/>
      <c r="N17" s="734"/>
      <c r="O17" s="433" t="s">
        <v>94</v>
      </c>
      <c r="P17" s="433"/>
      <c r="Q17" s="433"/>
      <c r="R17" s="433" t="s">
        <v>769</v>
      </c>
      <c r="S17" s="433"/>
      <c r="T17" s="433"/>
      <c r="U17" s="729">
        <f>U24</f>
        <v>1</v>
      </c>
    </row>
    <row r="18" spans="2:21" s="101" customFormat="1" ht="55.2" customHeight="1">
      <c r="B18" s="731"/>
      <c r="C18" s="433"/>
      <c r="D18" s="433"/>
      <c r="E18" s="433"/>
      <c r="F18" s="433"/>
      <c r="G18" s="433"/>
      <c r="H18" s="433"/>
      <c r="I18" s="433"/>
      <c r="J18" s="433"/>
      <c r="K18" s="433"/>
      <c r="L18" s="735"/>
      <c r="M18" s="736"/>
      <c r="N18" s="737"/>
      <c r="O18" s="433"/>
      <c r="P18" s="433"/>
      <c r="Q18" s="433"/>
      <c r="R18" s="433"/>
      <c r="S18" s="433"/>
      <c r="T18" s="433"/>
      <c r="U18" s="730"/>
    </row>
    <row r="19" spans="2:21" s="101" customFormat="1" ht="36" customHeight="1">
      <c r="B19" s="731" t="s">
        <v>433</v>
      </c>
      <c r="C19" s="433" t="s">
        <v>761</v>
      </c>
      <c r="D19" s="433"/>
      <c r="E19" s="433" t="s">
        <v>765</v>
      </c>
      <c r="F19" s="433"/>
      <c r="G19" s="433" t="s">
        <v>96</v>
      </c>
      <c r="H19" s="433"/>
      <c r="I19" s="433" t="s">
        <v>767</v>
      </c>
      <c r="J19" s="433"/>
      <c r="K19" s="433"/>
      <c r="L19" s="732" t="s">
        <v>158</v>
      </c>
      <c r="M19" s="733"/>
      <c r="N19" s="734"/>
      <c r="O19" s="433" t="s">
        <v>94</v>
      </c>
      <c r="P19" s="433"/>
      <c r="Q19" s="433"/>
      <c r="R19" s="433" t="s">
        <v>769</v>
      </c>
      <c r="S19" s="433"/>
      <c r="T19" s="433"/>
      <c r="U19" s="729">
        <f>U27</f>
        <v>1</v>
      </c>
    </row>
    <row r="20" spans="2:21" s="101" customFormat="1" ht="52.2" customHeight="1">
      <c r="B20" s="731"/>
      <c r="C20" s="433"/>
      <c r="D20" s="433"/>
      <c r="E20" s="433"/>
      <c r="F20" s="433"/>
      <c r="G20" s="433"/>
      <c r="H20" s="433"/>
      <c r="I20" s="433"/>
      <c r="J20" s="433"/>
      <c r="K20" s="433"/>
      <c r="L20" s="735"/>
      <c r="M20" s="736"/>
      <c r="N20" s="737"/>
      <c r="O20" s="433"/>
      <c r="P20" s="433"/>
      <c r="Q20" s="433"/>
      <c r="R20" s="433"/>
      <c r="S20" s="433"/>
      <c r="T20" s="433"/>
      <c r="U20" s="730"/>
    </row>
    <row r="21" spans="2:21" s="101" customFormat="1" ht="92.4" customHeight="1">
      <c r="B21" s="280" t="s">
        <v>278</v>
      </c>
      <c r="C21" s="720" t="s">
        <v>762</v>
      </c>
      <c r="D21" s="721"/>
      <c r="E21" s="433" t="s">
        <v>554</v>
      </c>
      <c r="F21" s="433"/>
      <c r="G21" s="720" t="s">
        <v>96</v>
      </c>
      <c r="H21" s="721"/>
      <c r="I21" s="433" t="s">
        <v>556</v>
      </c>
      <c r="J21" s="433" t="s">
        <v>556</v>
      </c>
      <c r="K21" s="433" t="s">
        <v>556</v>
      </c>
      <c r="L21" s="433" t="s">
        <v>158</v>
      </c>
      <c r="M21" s="433"/>
      <c r="N21" s="433"/>
      <c r="O21" s="433" t="s">
        <v>94</v>
      </c>
      <c r="P21" s="433"/>
      <c r="Q21" s="433"/>
      <c r="R21" s="433" t="s">
        <v>557</v>
      </c>
      <c r="S21" s="433"/>
      <c r="T21" s="433"/>
      <c r="U21" s="279">
        <v>1</v>
      </c>
    </row>
    <row r="22" spans="2:21" s="101" customFormat="1" ht="105.6" customHeight="1" thickBot="1">
      <c r="B22" s="286" t="s">
        <v>98</v>
      </c>
      <c r="C22" s="722" t="s">
        <v>763</v>
      </c>
      <c r="D22" s="722"/>
      <c r="E22" s="722" t="s">
        <v>555</v>
      </c>
      <c r="F22" s="722"/>
      <c r="G22" s="606" t="s">
        <v>97</v>
      </c>
      <c r="H22" s="607"/>
      <c r="I22" s="722" t="s">
        <v>768</v>
      </c>
      <c r="J22" s="722" t="s">
        <v>768</v>
      </c>
      <c r="K22" s="722" t="s">
        <v>768</v>
      </c>
      <c r="L22" s="606" t="s">
        <v>157</v>
      </c>
      <c r="M22" s="723"/>
      <c r="N22" s="607"/>
      <c r="O22" s="722" t="s">
        <v>94</v>
      </c>
      <c r="P22" s="722"/>
      <c r="Q22" s="722"/>
      <c r="R22" s="722" t="s">
        <v>770</v>
      </c>
      <c r="S22" s="722" t="s">
        <v>770</v>
      </c>
      <c r="T22" s="722" t="s">
        <v>770</v>
      </c>
      <c r="U22" s="287">
        <f>U30</f>
        <v>1</v>
      </c>
    </row>
    <row r="23" spans="2:21" s="101" customFormat="1" ht="43.2" customHeight="1">
      <c r="B23" s="265" t="s">
        <v>427</v>
      </c>
      <c r="C23" s="432" t="s">
        <v>142</v>
      </c>
      <c r="D23" s="432"/>
      <c r="E23" s="432"/>
      <c r="F23" s="432" t="s">
        <v>28</v>
      </c>
      <c r="G23" s="432"/>
      <c r="H23" s="194" t="s">
        <v>30</v>
      </c>
      <c r="I23" s="194" t="s">
        <v>31</v>
      </c>
      <c r="J23" s="194" t="s">
        <v>32</v>
      </c>
      <c r="K23" s="194" t="s">
        <v>33</v>
      </c>
      <c r="L23" s="194" t="s">
        <v>34</v>
      </c>
      <c r="M23" s="194" t="s">
        <v>35</v>
      </c>
      <c r="N23" s="194" t="s">
        <v>36</v>
      </c>
      <c r="O23" s="194" t="s">
        <v>37</v>
      </c>
      <c r="P23" s="194" t="s">
        <v>38</v>
      </c>
      <c r="Q23" s="194" t="s">
        <v>39</v>
      </c>
      <c r="R23" s="194" t="s">
        <v>40</v>
      </c>
      <c r="S23" s="194" t="s">
        <v>41</v>
      </c>
      <c r="T23" s="194" t="s">
        <v>42</v>
      </c>
      <c r="U23" s="196" t="s">
        <v>143</v>
      </c>
    </row>
    <row r="24" spans="2:21" s="178" customFormat="1" ht="33.6" customHeight="1">
      <c r="B24" s="211" t="s">
        <v>44</v>
      </c>
      <c r="C24" s="426" t="s">
        <v>771</v>
      </c>
      <c r="D24" s="426"/>
      <c r="E24" s="426"/>
      <c r="F24" s="429" t="s">
        <v>772</v>
      </c>
      <c r="G24" s="429"/>
      <c r="H24" s="242">
        <v>1</v>
      </c>
      <c r="I24" s="242">
        <v>1</v>
      </c>
      <c r="J24" s="242">
        <v>1</v>
      </c>
      <c r="K24" s="242">
        <v>1</v>
      </c>
      <c r="L24" s="242">
        <v>1</v>
      </c>
      <c r="M24" s="242">
        <v>1</v>
      </c>
      <c r="N24" s="242">
        <v>1</v>
      </c>
      <c r="O24" s="242">
        <v>1</v>
      </c>
      <c r="P24" s="242">
        <v>1</v>
      </c>
      <c r="Q24" s="242">
        <v>1</v>
      </c>
      <c r="R24" s="242">
        <v>1</v>
      </c>
      <c r="S24" s="242">
        <v>1</v>
      </c>
      <c r="T24" s="121">
        <f>SUM(H24:S24)</f>
        <v>12</v>
      </c>
      <c r="U24" s="423">
        <f>+T25/T24</f>
        <v>1</v>
      </c>
    </row>
    <row r="25" spans="2:21" s="178" customFormat="1" ht="33.6" customHeight="1">
      <c r="B25" s="211" t="s">
        <v>45</v>
      </c>
      <c r="C25" s="426" t="s">
        <v>576</v>
      </c>
      <c r="D25" s="426"/>
      <c r="E25" s="426"/>
      <c r="F25" s="429" t="s">
        <v>772</v>
      </c>
      <c r="G25" s="429"/>
      <c r="H25" s="242">
        <v>1</v>
      </c>
      <c r="I25" s="242">
        <v>1</v>
      </c>
      <c r="J25" s="242">
        <v>1</v>
      </c>
      <c r="K25" s="242">
        <v>1</v>
      </c>
      <c r="L25" s="242">
        <v>1</v>
      </c>
      <c r="M25" s="242">
        <v>1</v>
      </c>
      <c r="N25" s="242">
        <v>1</v>
      </c>
      <c r="O25" s="242">
        <v>1</v>
      </c>
      <c r="P25" s="242">
        <v>1</v>
      </c>
      <c r="Q25" s="242">
        <v>1</v>
      </c>
      <c r="R25" s="242">
        <v>1</v>
      </c>
      <c r="S25" s="242">
        <v>1</v>
      </c>
      <c r="T25" s="121">
        <f>SUM(H25:S25)</f>
        <v>12</v>
      </c>
      <c r="U25" s="423"/>
    </row>
    <row r="26" spans="2:21" s="101" customFormat="1" ht="43.2" customHeight="1">
      <c r="B26" s="266" t="s">
        <v>427</v>
      </c>
      <c r="C26" s="427" t="s">
        <v>142</v>
      </c>
      <c r="D26" s="427"/>
      <c r="E26" s="427"/>
      <c r="F26" s="427" t="s">
        <v>28</v>
      </c>
      <c r="G26" s="427"/>
      <c r="H26" s="264" t="s">
        <v>30</v>
      </c>
      <c r="I26" s="264" t="s">
        <v>31</v>
      </c>
      <c r="J26" s="264" t="s">
        <v>32</v>
      </c>
      <c r="K26" s="264" t="s">
        <v>33</v>
      </c>
      <c r="L26" s="264" t="s">
        <v>34</v>
      </c>
      <c r="M26" s="264" t="s">
        <v>35</v>
      </c>
      <c r="N26" s="264" t="s">
        <v>36</v>
      </c>
      <c r="O26" s="264" t="s">
        <v>37</v>
      </c>
      <c r="P26" s="264" t="s">
        <v>38</v>
      </c>
      <c r="Q26" s="264" t="s">
        <v>39</v>
      </c>
      <c r="R26" s="264" t="s">
        <v>40</v>
      </c>
      <c r="S26" s="264" t="s">
        <v>41</v>
      </c>
      <c r="T26" s="264" t="s">
        <v>42</v>
      </c>
      <c r="U26" s="267" t="s">
        <v>143</v>
      </c>
    </row>
    <row r="27" spans="2:21" s="178" customFormat="1" ht="33.6" customHeight="1">
      <c r="B27" s="211" t="s">
        <v>44</v>
      </c>
      <c r="C27" s="426" t="s">
        <v>773</v>
      </c>
      <c r="D27" s="426"/>
      <c r="E27" s="426"/>
      <c r="F27" s="429" t="s">
        <v>772</v>
      </c>
      <c r="G27" s="429"/>
      <c r="H27" s="242">
        <v>1</v>
      </c>
      <c r="I27" s="242">
        <v>1</v>
      </c>
      <c r="J27" s="242">
        <v>1</v>
      </c>
      <c r="K27" s="242">
        <v>1</v>
      </c>
      <c r="L27" s="242">
        <v>1</v>
      </c>
      <c r="M27" s="242">
        <v>1</v>
      </c>
      <c r="N27" s="242">
        <v>1</v>
      </c>
      <c r="O27" s="242">
        <v>1</v>
      </c>
      <c r="P27" s="242">
        <v>1</v>
      </c>
      <c r="Q27" s="242">
        <v>1</v>
      </c>
      <c r="R27" s="242">
        <v>1</v>
      </c>
      <c r="S27" s="242">
        <v>1</v>
      </c>
      <c r="T27" s="121">
        <f>SUM(H27:S27)</f>
        <v>12</v>
      </c>
      <c r="U27" s="423">
        <f>+T28/T27</f>
        <v>1</v>
      </c>
    </row>
    <row r="28" spans="2:21" s="178" customFormat="1" ht="42" customHeight="1">
      <c r="B28" s="211" t="s">
        <v>45</v>
      </c>
      <c r="C28" s="429" t="s">
        <v>774</v>
      </c>
      <c r="D28" s="429"/>
      <c r="E28" s="429"/>
      <c r="F28" s="429" t="s">
        <v>772</v>
      </c>
      <c r="G28" s="429"/>
      <c r="H28" s="242">
        <v>1</v>
      </c>
      <c r="I28" s="242">
        <v>1</v>
      </c>
      <c r="J28" s="242">
        <v>1</v>
      </c>
      <c r="K28" s="242">
        <v>1</v>
      </c>
      <c r="L28" s="242">
        <v>1</v>
      </c>
      <c r="M28" s="242">
        <v>1</v>
      </c>
      <c r="N28" s="242">
        <v>1</v>
      </c>
      <c r="O28" s="242">
        <v>1</v>
      </c>
      <c r="P28" s="242">
        <v>1</v>
      </c>
      <c r="Q28" s="242">
        <v>1</v>
      </c>
      <c r="R28" s="242">
        <v>1</v>
      </c>
      <c r="S28" s="242">
        <v>1</v>
      </c>
      <c r="T28" s="121">
        <f>SUM(H28:S28)</f>
        <v>12</v>
      </c>
      <c r="U28" s="423"/>
    </row>
    <row r="29" spans="2:21" s="101" customFormat="1" ht="43.2" customHeight="1">
      <c r="B29" s="266" t="s">
        <v>427</v>
      </c>
      <c r="C29" s="427" t="s">
        <v>142</v>
      </c>
      <c r="D29" s="427"/>
      <c r="E29" s="427"/>
      <c r="F29" s="427" t="s">
        <v>28</v>
      </c>
      <c r="G29" s="427"/>
      <c r="H29" s="264" t="s">
        <v>30</v>
      </c>
      <c r="I29" s="264" t="s">
        <v>31</v>
      </c>
      <c r="J29" s="264" t="s">
        <v>32</v>
      </c>
      <c r="K29" s="264" t="s">
        <v>33</v>
      </c>
      <c r="L29" s="264" t="s">
        <v>34</v>
      </c>
      <c r="M29" s="264" t="s">
        <v>35</v>
      </c>
      <c r="N29" s="264" t="s">
        <v>36</v>
      </c>
      <c r="O29" s="264" t="s">
        <v>37</v>
      </c>
      <c r="P29" s="264" t="s">
        <v>38</v>
      </c>
      <c r="Q29" s="264" t="s">
        <v>39</v>
      </c>
      <c r="R29" s="264" t="s">
        <v>40</v>
      </c>
      <c r="S29" s="264" t="s">
        <v>41</v>
      </c>
      <c r="T29" s="264" t="s">
        <v>42</v>
      </c>
      <c r="U29" s="267" t="s">
        <v>143</v>
      </c>
    </row>
    <row r="30" spans="2:21" s="178" customFormat="1" ht="33.6" customHeight="1">
      <c r="B30" s="211" t="s">
        <v>44</v>
      </c>
      <c r="C30" s="426" t="s">
        <v>559</v>
      </c>
      <c r="D30" s="426"/>
      <c r="E30" s="426"/>
      <c r="F30" s="429" t="s">
        <v>692</v>
      </c>
      <c r="G30" s="429"/>
      <c r="H30" s="262">
        <v>1</v>
      </c>
      <c r="I30" s="262">
        <v>1</v>
      </c>
      <c r="J30" s="242">
        <v>1</v>
      </c>
      <c r="K30" s="242">
        <v>1</v>
      </c>
      <c r="L30" s="97">
        <v>1</v>
      </c>
      <c r="M30" s="97">
        <v>1</v>
      </c>
      <c r="N30" s="262">
        <v>1</v>
      </c>
      <c r="O30" s="262">
        <v>1</v>
      </c>
      <c r="P30" s="242">
        <v>1</v>
      </c>
      <c r="Q30" s="242">
        <v>1</v>
      </c>
      <c r="R30" s="97">
        <v>1</v>
      </c>
      <c r="S30" s="97">
        <v>1</v>
      </c>
      <c r="T30" s="121">
        <f>SUM(H30:S30)</f>
        <v>12</v>
      </c>
      <c r="U30" s="423">
        <f>+T31/T30</f>
        <v>1</v>
      </c>
    </row>
    <row r="31" spans="2:21" s="178" customFormat="1" ht="33.6" customHeight="1">
      <c r="B31" s="211" t="s">
        <v>45</v>
      </c>
      <c r="C31" s="426" t="s">
        <v>560</v>
      </c>
      <c r="D31" s="426"/>
      <c r="E31" s="426"/>
      <c r="F31" s="429" t="s">
        <v>692</v>
      </c>
      <c r="G31" s="429"/>
      <c r="H31" s="262">
        <v>1</v>
      </c>
      <c r="I31" s="262">
        <v>1</v>
      </c>
      <c r="J31" s="242">
        <v>1</v>
      </c>
      <c r="K31" s="242">
        <v>1</v>
      </c>
      <c r="L31" s="97">
        <v>1</v>
      </c>
      <c r="M31" s="97">
        <v>1</v>
      </c>
      <c r="N31" s="262">
        <v>1</v>
      </c>
      <c r="O31" s="262">
        <v>1</v>
      </c>
      <c r="P31" s="242">
        <v>1</v>
      </c>
      <c r="Q31" s="242">
        <v>1</v>
      </c>
      <c r="R31" s="97">
        <v>1</v>
      </c>
      <c r="S31" s="97">
        <v>1</v>
      </c>
      <c r="T31" s="121">
        <f>SUM(H31:S31)</f>
        <v>12</v>
      </c>
      <c r="U31" s="423"/>
    </row>
    <row r="32" spans="2:21" s="101" customFormat="1" ht="43.2" customHeight="1">
      <c r="B32" s="266" t="s">
        <v>427</v>
      </c>
      <c r="C32" s="427" t="s">
        <v>142</v>
      </c>
      <c r="D32" s="427"/>
      <c r="E32" s="427"/>
      <c r="F32" s="427" t="s">
        <v>28</v>
      </c>
      <c r="G32" s="427"/>
      <c r="H32" s="264" t="s">
        <v>30</v>
      </c>
      <c r="I32" s="264" t="s">
        <v>31</v>
      </c>
      <c r="J32" s="264" t="s">
        <v>32</v>
      </c>
      <c r="K32" s="264" t="s">
        <v>33</v>
      </c>
      <c r="L32" s="264" t="s">
        <v>34</v>
      </c>
      <c r="M32" s="264" t="s">
        <v>35</v>
      </c>
      <c r="N32" s="264" t="s">
        <v>36</v>
      </c>
      <c r="O32" s="264" t="s">
        <v>37</v>
      </c>
      <c r="P32" s="264" t="s">
        <v>38</v>
      </c>
      <c r="Q32" s="264" t="s">
        <v>39</v>
      </c>
      <c r="R32" s="264" t="s">
        <v>40</v>
      </c>
      <c r="S32" s="264" t="s">
        <v>41</v>
      </c>
      <c r="T32" s="264" t="s">
        <v>42</v>
      </c>
      <c r="U32" s="267" t="s">
        <v>143</v>
      </c>
    </row>
    <row r="33" spans="2:27" s="178" customFormat="1" ht="33.6" customHeight="1">
      <c r="B33" s="211" t="s">
        <v>44</v>
      </c>
      <c r="C33" s="426" t="s">
        <v>171</v>
      </c>
      <c r="D33" s="426"/>
      <c r="E33" s="426"/>
      <c r="F33" s="429" t="s">
        <v>280</v>
      </c>
      <c r="G33" s="429"/>
      <c r="H33" s="262">
        <v>1</v>
      </c>
      <c r="I33" s="262">
        <v>1</v>
      </c>
      <c r="J33" s="242">
        <v>1</v>
      </c>
      <c r="K33" s="262">
        <v>1</v>
      </c>
      <c r="L33" s="262">
        <v>1</v>
      </c>
      <c r="M33" s="242">
        <v>1</v>
      </c>
      <c r="N33" s="262">
        <v>1</v>
      </c>
      <c r="O33" s="262">
        <v>1</v>
      </c>
      <c r="P33" s="242">
        <v>1</v>
      </c>
      <c r="Q33" s="262">
        <v>1</v>
      </c>
      <c r="R33" s="262">
        <v>1</v>
      </c>
      <c r="S33" s="242">
        <v>1</v>
      </c>
      <c r="T33" s="121">
        <f>SUM(H33:S33)</f>
        <v>12</v>
      </c>
      <c r="U33" s="423">
        <f>+T34/T33</f>
        <v>1</v>
      </c>
    </row>
    <row r="34" spans="2:27" s="178" customFormat="1" ht="33.6" customHeight="1" thickBot="1">
      <c r="B34" s="211" t="s">
        <v>45</v>
      </c>
      <c r="C34" s="426" t="s">
        <v>376</v>
      </c>
      <c r="D34" s="426"/>
      <c r="E34" s="426"/>
      <c r="F34" s="429" t="s">
        <v>280</v>
      </c>
      <c r="G34" s="429"/>
      <c r="H34" s="262">
        <v>1</v>
      </c>
      <c r="I34" s="262">
        <v>1</v>
      </c>
      <c r="J34" s="242">
        <v>1</v>
      </c>
      <c r="K34" s="262">
        <v>1</v>
      </c>
      <c r="L34" s="262">
        <v>1</v>
      </c>
      <c r="M34" s="242">
        <v>1</v>
      </c>
      <c r="N34" s="262">
        <v>1</v>
      </c>
      <c r="O34" s="262">
        <v>1</v>
      </c>
      <c r="P34" s="242">
        <v>1</v>
      </c>
      <c r="Q34" s="262">
        <v>1</v>
      </c>
      <c r="R34" s="262">
        <v>1</v>
      </c>
      <c r="S34" s="242">
        <v>1</v>
      </c>
      <c r="T34" s="121">
        <f>SUM(H34:S34)</f>
        <v>12</v>
      </c>
      <c r="U34" s="423"/>
    </row>
    <row r="35" spans="2:27" s="101" customFormat="1" ht="37.950000000000003" customHeight="1" thickBot="1">
      <c r="B35" s="683" t="s">
        <v>145</v>
      </c>
      <c r="C35" s="684"/>
      <c r="D35" s="684"/>
      <c r="E35" s="684"/>
      <c r="F35" s="684"/>
      <c r="G35" s="684"/>
      <c r="H35" s="684"/>
      <c r="I35" s="684"/>
      <c r="J35" s="684"/>
      <c r="K35" s="684"/>
      <c r="L35" s="684"/>
      <c r="M35" s="684"/>
      <c r="N35" s="684"/>
      <c r="O35" s="684"/>
      <c r="P35" s="684"/>
      <c r="Q35" s="684"/>
      <c r="R35" s="684"/>
      <c r="S35" s="684"/>
      <c r="T35" s="684"/>
      <c r="U35" s="684"/>
      <c r="V35" s="405"/>
    </row>
    <row r="36" spans="2:27" s="101" customFormat="1" ht="37.950000000000003" customHeight="1" thickBot="1">
      <c r="B36" s="403" t="s">
        <v>424</v>
      </c>
      <c r="C36" s="404"/>
      <c r="D36" s="404"/>
      <c r="E36" s="404"/>
      <c r="F36" s="404"/>
      <c r="G36" s="404"/>
      <c r="H36" s="404"/>
      <c r="I36" s="404"/>
      <c r="J36" s="404"/>
      <c r="K36" s="404"/>
      <c r="L36" s="404"/>
      <c r="M36" s="404"/>
      <c r="N36" s="404"/>
      <c r="O36" s="404"/>
      <c r="P36" s="404"/>
      <c r="Q36" s="404"/>
      <c r="R36" s="404"/>
      <c r="S36" s="404"/>
      <c r="T36" s="404"/>
      <c r="U36" s="404"/>
      <c r="V36" s="405"/>
    </row>
    <row r="37" spans="2:27" s="101" customFormat="1" ht="50.4" customHeight="1">
      <c r="B37" s="610" t="s">
        <v>144</v>
      </c>
      <c r="C37" s="703" t="s">
        <v>142</v>
      </c>
      <c r="D37" s="704"/>
      <c r="E37" s="704"/>
      <c r="F37" s="163" t="s">
        <v>532</v>
      </c>
      <c r="G37" s="163" t="s">
        <v>266</v>
      </c>
      <c r="H37" s="163" t="s">
        <v>115</v>
      </c>
      <c r="I37" s="164" t="s">
        <v>103</v>
      </c>
      <c r="J37" s="164" t="s">
        <v>104</v>
      </c>
      <c r="K37" s="164" t="s">
        <v>105</v>
      </c>
      <c r="L37" s="164" t="s">
        <v>106</v>
      </c>
      <c r="M37" s="164" t="s">
        <v>107</v>
      </c>
      <c r="N37" s="164" t="s">
        <v>108</v>
      </c>
      <c r="O37" s="164" t="s">
        <v>109</v>
      </c>
      <c r="P37" s="164" t="s">
        <v>110</v>
      </c>
      <c r="Q37" s="164" t="s">
        <v>111</v>
      </c>
      <c r="R37" s="164" t="s">
        <v>112</v>
      </c>
      <c r="S37" s="164" t="s">
        <v>113</v>
      </c>
      <c r="T37" s="164" t="s">
        <v>114</v>
      </c>
      <c r="U37" s="164" t="s">
        <v>42</v>
      </c>
      <c r="V37" s="165" t="s">
        <v>265</v>
      </c>
    </row>
    <row r="38" spans="2:27" s="101" customFormat="1" ht="63" customHeight="1">
      <c r="B38" s="611"/>
      <c r="C38" s="705" t="s">
        <v>525</v>
      </c>
      <c r="D38" s="706"/>
      <c r="E38" s="707"/>
      <c r="F38" s="393">
        <v>360</v>
      </c>
      <c r="G38" s="710" t="s">
        <v>280</v>
      </c>
      <c r="H38" s="712">
        <v>7862</v>
      </c>
      <c r="I38" s="185">
        <v>1</v>
      </c>
      <c r="J38" s="185">
        <v>1</v>
      </c>
      <c r="K38" s="190">
        <v>1</v>
      </c>
      <c r="L38" s="185">
        <v>1</v>
      </c>
      <c r="M38" s="185">
        <v>1</v>
      </c>
      <c r="N38" s="190">
        <v>1</v>
      </c>
      <c r="O38" s="185">
        <v>1</v>
      </c>
      <c r="P38" s="185">
        <v>1</v>
      </c>
      <c r="Q38" s="190">
        <v>1</v>
      </c>
      <c r="R38" s="185">
        <v>1</v>
      </c>
      <c r="S38" s="185">
        <v>1</v>
      </c>
      <c r="T38" s="190">
        <v>1</v>
      </c>
      <c r="U38" s="121">
        <f>SUM(I38:T38)</f>
        <v>12</v>
      </c>
      <c r="V38" s="713" t="s">
        <v>975</v>
      </c>
    </row>
    <row r="39" spans="2:27" s="101" customFormat="1" ht="63" customHeight="1">
      <c r="B39" s="611"/>
      <c r="C39" s="708"/>
      <c r="D39" s="709"/>
      <c r="E39" s="615"/>
      <c r="F39" s="392"/>
      <c r="G39" s="711"/>
      <c r="H39" s="392"/>
      <c r="I39" s="129">
        <v>37500</v>
      </c>
      <c r="J39" s="129">
        <v>37500</v>
      </c>
      <c r="K39" s="129">
        <v>37500</v>
      </c>
      <c r="L39" s="129">
        <v>37500</v>
      </c>
      <c r="M39" s="129">
        <v>37500</v>
      </c>
      <c r="N39" s="129">
        <v>37500</v>
      </c>
      <c r="O39" s="129">
        <v>37500</v>
      </c>
      <c r="P39" s="129">
        <v>37500</v>
      </c>
      <c r="Q39" s="129">
        <v>37500</v>
      </c>
      <c r="R39" s="129">
        <v>37500</v>
      </c>
      <c r="S39" s="129">
        <v>37500</v>
      </c>
      <c r="T39" s="129">
        <v>37500</v>
      </c>
      <c r="U39" s="172">
        <f>SUM(I39:T39)</f>
        <v>450000</v>
      </c>
      <c r="V39" s="714"/>
      <c r="W39" s="252">
        <v>498588.4</v>
      </c>
      <c r="X39" s="117">
        <f>W39/U38</f>
        <v>41549.033333333333</v>
      </c>
      <c r="Y39" s="253">
        <f>U39-W39</f>
        <v>-48588.400000000023</v>
      </c>
      <c r="Z39" s="66"/>
      <c r="AA39" s="111"/>
    </row>
    <row r="40" spans="2:27" s="101" customFormat="1" ht="63" customHeight="1">
      <c r="B40" s="611"/>
      <c r="C40" s="724" t="s">
        <v>999</v>
      </c>
      <c r="D40" s="409"/>
      <c r="E40" s="409"/>
      <c r="F40" s="393">
        <v>360</v>
      </c>
      <c r="G40" s="727" t="s">
        <v>172</v>
      </c>
      <c r="H40" s="409">
        <v>800</v>
      </c>
      <c r="I40" s="185">
        <v>1</v>
      </c>
      <c r="J40" s="185">
        <v>1</v>
      </c>
      <c r="K40" s="190">
        <v>1</v>
      </c>
      <c r="L40" s="190">
        <v>1</v>
      </c>
      <c r="M40" s="255">
        <v>1</v>
      </c>
      <c r="N40" s="255">
        <v>1</v>
      </c>
      <c r="O40" s="185">
        <v>1</v>
      </c>
      <c r="P40" s="185">
        <v>1</v>
      </c>
      <c r="Q40" s="190">
        <v>1</v>
      </c>
      <c r="R40" s="190">
        <v>1</v>
      </c>
      <c r="S40" s="255">
        <v>1</v>
      </c>
      <c r="T40" s="255">
        <v>1</v>
      </c>
      <c r="U40" s="121">
        <f t="shared" ref="U40:U41" si="0">SUM(I40:T40)</f>
        <v>12</v>
      </c>
      <c r="V40" s="713" t="s">
        <v>976</v>
      </c>
      <c r="AA40" s="72"/>
    </row>
    <row r="41" spans="2:27" s="101" customFormat="1" ht="63" customHeight="1" thickBot="1">
      <c r="B41" s="612"/>
      <c r="C41" s="725"/>
      <c r="D41" s="428"/>
      <c r="E41" s="428"/>
      <c r="F41" s="399"/>
      <c r="G41" s="728"/>
      <c r="H41" s="428"/>
      <c r="I41" s="156">
        <v>15142.42</v>
      </c>
      <c r="J41" s="156">
        <v>15142.42</v>
      </c>
      <c r="K41" s="156">
        <v>15142.42</v>
      </c>
      <c r="L41" s="156">
        <v>15142.42</v>
      </c>
      <c r="M41" s="156">
        <v>15142.42</v>
      </c>
      <c r="N41" s="156">
        <v>15142.42</v>
      </c>
      <c r="O41" s="156">
        <v>15142.42</v>
      </c>
      <c r="P41" s="156">
        <v>15142.42</v>
      </c>
      <c r="Q41" s="156">
        <v>15142.42</v>
      </c>
      <c r="R41" s="156">
        <v>15142.42</v>
      </c>
      <c r="S41" s="156">
        <v>15142.42</v>
      </c>
      <c r="T41" s="156">
        <v>15142.42</v>
      </c>
      <c r="U41" s="174">
        <f t="shared" si="0"/>
        <v>181709.04000000004</v>
      </c>
      <c r="V41" s="726"/>
      <c r="W41" s="252">
        <v>85000</v>
      </c>
      <c r="X41" s="117">
        <f>W41/U40</f>
        <v>7083.333333333333</v>
      </c>
      <c r="Y41" s="253">
        <f>U41-W41</f>
        <v>96709.040000000037</v>
      </c>
      <c r="Z41" s="66"/>
      <c r="AA41" s="111"/>
    </row>
    <row r="42" spans="2:27" s="101" customFormat="1" ht="34.200000000000003" customHeight="1">
      <c r="R42" s="702" t="s">
        <v>116</v>
      </c>
      <c r="S42" s="702"/>
      <c r="T42" s="702"/>
      <c r="U42" s="154">
        <f>U39+U41</f>
        <v>631709.04</v>
      </c>
      <c r="AA42" s="72"/>
    </row>
    <row r="43" spans="2:27">
      <c r="B43" s="112"/>
      <c r="C43" s="112"/>
      <c r="D43" s="112"/>
      <c r="E43" s="112"/>
      <c r="F43" s="112"/>
      <c r="G43" s="112"/>
      <c r="H43" s="112"/>
      <c r="I43" s="112"/>
      <c r="J43" s="112"/>
      <c r="K43" s="112"/>
      <c r="L43" s="112"/>
      <c r="M43" s="112"/>
      <c r="N43" s="112"/>
      <c r="O43" s="112"/>
      <c r="P43" s="112"/>
      <c r="Q43" s="112"/>
      <c r="W43" s="113"/>
      <c r="Y43" s="113"/>
    </row>
    <row r="44" spans="2:27" ht="8.4" customHeight="1" thickBot="1">
      <c r="B44" s="114"/>
      <c r="C44" s="114"/>
      <c r="D44" s="114"/>
      <c r="E44" s="114"/>
      <c r="F44" s="114"/>
      <c r="G44" s="114"/>
      <c r="H44" s="114"/>
      <c r="I44" s="114"/>
      <c r="J44" s="114"/>
      <c r="K44" s="114"/>
      <c r="L44" s="114"/>
      <c r="M44" s="114"/>
      <c r="N44" s="114"/>
      <c r="O44" s="114"/>
      <c r="P44" s="114"/>
      <c r="Q44" s="114"/>
      <c r="R44" s="114"/>
      <c r="S44" s="114"/>
      <c r="T44" s="114"/>
      <c r="U44" s="114"/>
    </row>
    <row r="45" spans="2:27" s="101" customFormat="1" ht="37.950000000000003" customHeight="1" thickBot="1">
      <c r="B45" s="403" t="s">
        <v>145</v>
      </c>
      <c r="C45" s="404"/>
      <c r="D45" s="404"/>
      <c r="E45" s="404"/>
      <c r="F45" s="404"/>
      <c r="G45" s="404"/>
      <c r="H45" s="404"/>
      <c r="I45" s="404"/>
      <c r="J45" s="404"/>
      <c r="K45" s="404"/>
      <c r="L45" s="404"/>
      <c r="M45" s="404"/>
      <c r="N45" s="404"/>
      <c r="O45" s="404"/>
      <c r="P45" s="404"/>
      <c r="Q45" s="404"/>
      <c r="R45" s="404"/>
      <c r="S45" s="404"/>
      <c r="T45" s="404"/>
      <c r="U45" s="404"/>
      <c r="V45" s="405"/>
    </row>
    <row r="46" spans="2:27" s="101" customFormat="1" ht="37.950000000000003" customHeight="1" thickBot="1">
      <c r="B46" s="403" t="s">
        <v>998</v>
      </c>
      <c r="C46" s="404"/>
      <c r="D46" s="404"/>
      <c r="E46" s="404"/>
      <c r="F46" s="404"/>
      <c r="G46" s="404"/>
      <c r="H46" s="404"/>
      <c r="I46" s="404"/>
      <c r="J46" s="404"/>
      <c r="K46" s="404"/>
      <c r="L46" s="404"/>
      <c r="M46" s="404"/>
      <c r="N46" s="404"/>
      <c r="O46" s="404"/>
      <c r="P46" s="404"/>
      <c r="Q46" s="404"/>
      <c r="R46" s="404"/>
      <c r="S46" s="404"/>
      <c r="T46" s="404"/>
      <c r="U46" s="404"/>
      <c r="V46" s="405"/>
    </row>
    <row r="47" spans="2:27" s="101" customFormat="1" ht="50.4" customHeight="1">
      <c r="B47" s="610" t="s">
        <v>144</v>
      </c>
      <c r="C47" s="703" t="s">
        <v>142</v>
      </c>
      <c r="D47" s="704"/>
      <c r="E47" s="704"/>
      <c r="F47" s="163" t="s">
        <v>425</v>
      </c>
      <c r="G47" s="163" t="s">
        <v>266</v>
      </c>
      <c r="H47" s="163" t="s">
        <v>115</v>
      </c>
      <c r="I47" s="164" t="s">
        <v>103</v>
      </c>
      <c r="J47" s="164" t="s">
        <v>104</v>
      </c>
      <c r="K47" s="164" t="s">
        <v>105</v>
      </c>
      <c r="L47" s="164" t="s">
        <v>106</v>
      </c>
      <c r="M47" s="164" t="s">
        <v>107</v>
      </c>
      <c r="N47" s="164" t="s">
        <v>108</v>
      </c>
      <c r="O47" s="164" t="s">
        <v>109</v>
      </c>
      <c r="P47" s="164" t="s">
        <v>110</v>
      </c>
      <c r="Q47" s="164" t="s">
        <v>111</v>
      </c>
      <c r="R47" s="164" t="s">
        <v>112</v>
      </c>
      <c r="S47" s="164" t="s">
        <v>113</v>
      </c>
      <c r="T47" s="164" t="s">
        <v>114</v>
      </c>
      <c r="U47" s="164" t="s">
        <v>42</v>
      </c>
      <c r="V47" s="165" t="s">
        <v>265</v>
      </c>
    </row>
    <row r="48" spans="2:27" s="101" customFormat="1" ht="55.2" customHeight="1">
      <c r="B48" s="611"/>
      <c r="C48" s="705" t="s">
        <v>525</v>
      </c>
      <c r="D48" s="706"/>
      <c r="E48" s="707"/>
      <c r="F48" s="393">
        <v>360</v>
      </c>
      <c r="G48" s="710" t="s">
        <v>280</v>
      </c>
      <c r="H48" s="712">
        <v>7862</v>
      </c>
      <c r="I48" s="185">
        <v>1</v>
      </c>
      <c r="J48" s="185">
        <v>1</v>
      </c>
      <c r="K48" s="190">
        <v>1</v>
      </c>
      <c r="L48" s="185">
        <v>1</v>
      </c>
      <c r="M48" s="185">
        <v>1</v>
      </c>
      <c r="N48" s="190">
        <v>1</v>
      </c>
      <c r="O48" s="185">
        <v>1</v>
      </c>
      <c r="P48" s="185">
        <v>1</v>
      </c>
      <c r="Q48" s="190">
        <v>1</v>
      </c>
      <c r="R48" s="185">
        <v>1</v>
      </c>
      <c r="S48" s="185">
        <v>1</v>
      </c>
      <c r="T48" s="190">
        <v>1</v>
      </c>
      <c r="U48" s="121">
        <f>SUM(I48:T48)</f>
        <v>12</v>
      </c>
      <c r="V48" s="713" t="s">
        <v>975</v>
      </c>
    </row>
    <row r="49" spans="2:27" s="101" customFormat="1" ht="63" customHeight="1">
      <c r="B49" s="611"/>
      <c r="C49" s="708"/>
      <c r="D49" s="709"/>
      <c r="E49" s="615"/>
      <c r="F49" s="392"/>
      <c r="G49" s="711"/>
      <c r="H49" s="392"/>
      <c r="I49" s="129">
        <v>38750</v>
      </c>
      <c r="J49" s="129">
        <v>38750</v>
      </c>
      <c r="K49" s="129">
        <v>38750</v>
      </c>
      <c r="L49" s="129">
        <v>38750</v>
      </c>
      <c r="M49" s="129">
        <v>38750</v>
      </c>
      <c r="N49" s="129">
        <v>38750</v>
      </c>
      <c r="O49" s="129">
        <v>38750</v>
      </c>
      <c r="P49" s="129">
        <v>38750</v>
      </c>
      <c r="Q49" s="129">
        <v>38750</v>
      </c>
      <c r="R49" s="129">
        <v>38750</v>
      </c>
      <c r="S49" s="129">
        <v>38750</v>
      </c>
      <c r="T49" s="129">
        <v>38750</v>
      </c>
      <c r="U49" s="172">
        <f>SUM(I49:T49)</f>
        <v>465000</v>
      </c>
      <c r="V49" s="714"/>
      <c r="W49" s="252">
        <v>498588.4</v>
      </c>
      <c r="X49" s="117">
        <f>W49/U48</f>
        <v>41549.033333333333</v>
      </c>
      <c r="Y49" s="253">
        <f>U49-W49</f>
        <v>-33588.400000000023</v>
      </c>
      <c r="Z49" s="66"/>
      <c r="AA49" s="111"/>
    </row>
    <row r="50" spans="2:27" s="101" customFormat="1" ht="63" customHeight="1">
      <c r="B50" s="611"/>
      <c r="C50" s="705" t="s">
        <v>174</v>
      </c>
      <c r="D50" s="706"/>
      <c r="E50" s="707"/>
      <c r="F50" s="393">
        <v>360</v>
      </c>
      <c r="G50" s="710" t="s">
        <v>172</v>
      </c>
      <c r="H50" s="393">
        <v>800</v>
      </c>
      <c r="I50" s="185">
        <v>1</v>
      </c>
      <c r="J50" s="185">
        <v>1</v>
      </c>
      <c r="K50" s="190">
        <v>1</v>
      </c>
      <c r="L50" s="190">
        <v>1</v>
      </c>
      <c r="M50" s="255">
        <v>1</v>
      </c>
      <c r="N50" s="255">
        <v>1</v>
      </c>
      <c r="O50" s="185">
        <v>1</v>
      </c>
      <c r="P50" s="185">
        <v>1</v>
      </c>
      <c r="Q50" s="190">
        <v>1</v>
      </c>
      <c r="R50" s="190">
        <v>1</v>
      </c>
      <c r="S50" s="255">
        <v>1</v>
      </c>
      <c r="T50" s="255">
        <v>1</v>
      </c>
      <c r="U50" s="121">
        <f t="shared" ref="U50:U51" si="1">SUM(I50:T50)</f>
        <v>12</v>
      </c>
      <c r="V50" s="713" t="s">
        <v>976</v>
      </c>
      <c r="AA50" s="72"/>
    </row>
    <row r="51" spans="2:27" s="101" customFormat="1" ht="63" customHeight="1" thickBot="1">
      <c r="B51" s="612"/>
      <c r="C51" s="715"/>
      <c r="D51" s="716"/>
      <c r="E51" s="717"/>
      <c r="F51" s="399"/>
      <c r="G51" s="718"/>
      <c r="H51" s="399"/>
      <c r="I51" s="156">
        <v>15225.75</v>
      </c>
      <c r="J51" s="156">
        <v>15225.75</v>
      </c>
      <c r="K51" s="156">
        <v>15225.75</v>
      </c>
      <c r="L51" s="156">
        <v>15225.75</v>
      </c>
      <c r="M51" s="156">
        <v>15225.75</v>
      </c>
      <c r="N51" s="156">
        <v>15225.75</v>
      </c>
      <c r="O51" s="156">
        <v>15225.75</v>
      </c>
      <c r="P51" s="156">
        <v>15225.75</v>
      </c>
      <c r="Q51" s="156">
        <v>15225.75</v>
      </c>
      <c r="R51" s="156">
        <v>15225.75</v>
      </c>
      <c r="S51" s="156">
        <v>15225.75</v>
      </c>
      <c r="T51" s="156">
        <v>15225.79</v>
      </c>
      <c r="U51" s="174">
        <f t="shared" si="1"/>
        <v>182709.04</v>
      </c>
      <c r="V51" s="719"/>
      <c r="W51" s="252">
        <v>85000</v>
      </c>
      <c r="X51" s="117">
        <f>W51/U50</f>
        <v>7083.333333333333</v>
      </c>
      <c r="Y51" s="253">
        <f>U51-W51</f>
        <v>97709.040000000008</v>
      </c>
      <c r="Z51" s="66"/>
      <c r="AA51" s="111"/>
    </row>
    <row r="52" spans="2:27" s="101" customFormat="1" ht="34.200000000000003" customHeight="1">
      <c r="R52" s="702" t="s">
        <v>116</v>
      </c>
      <c r="S52" s="702"/>
      <c r="T52" s="702"/>
      <c r="U52" s="154">
        <f>U49+U51</f>
        <v>647709.04</v>
      </c>
      <c r="AA52" s="72"/>
    </row>
    <row r="53" spans="2:27" ht="11.25" customHeight="1"/>
    <row r="55" spans="2:27" ht="9.75" customHeight="1"/>
    <row r="57" spans="2:27" ht="16.5" customHeight="1"/>
  </sheetData>
  <mergeCells count="125">
    <mergeCell ref="C1:T1"/>
    <mergeCell ref="D3:S3"/>
    <mergeCell ref="B5:D5"/>
    <mergeCell ref="B6:D6"/>
    <mergeCell ref="B7:D7"/>
    <mergeCell ref="B8:U8"/>
    <mergeCell ref="Q5:U5"/>
    <mergeCell ref="E5:P5"/>
    <mergeCell ref="M6:U6"/>
    <mergeCell ref="C2:T2"/>
    <mergeCell ref="E6:L6"/>
    <mergeCell ref="E7:G7"/>
    <mergeCell ref="H7:K7"/>
    <mergeCell ref="L7:O7"/>
    <mergeCell ref="P7:U7"/>
    <mergeCell ref="B9:C9"/>
    <mergeCell ref="D9:E9"/>
    <mergeCell ref="F9:G9"/>
    <mergeCell ref="H9:M9"/>
    <mergeCell ref="N9:P9"/>
    <mergeCell ref="Q9:U9"/>
    <mergeCell ref="B15:U15"/>
    <mergeCell ref="C16:D16"/>
    <mergeCell ref="E16:F16"/>
    <mergeCell ref="G16:H16"/>
    <mergeCell ref="I16:K16"/>
    <mergeCell ref="L16:N16"/>
    <mergeCell ref="O16:Q16"/>
    <mergeCell ref="R16:T16"/>
    <mergeCell ref="B10:U10"/>
    <mergeCell ref="B11:U11"/>
    <mergeCell ref="B12:U12"/>
    <mergeCell ref="B13:U13"/>
    <mergeCell ref="B14:D14"/>
    <mergeCell ref="E14:U14"/>
    <mergeCell ref="O17:Q18"/>
    <mergeCell ref="R17:T18"/>
    <mergeCell ref="U17:U18"/>
    <mergeCell ref="B19:B20"/>
    <mergeCell ref="C19:D20"/>
    <mergeCell ref="E19:F20"/>
    <mergeCell ref="G19:H20"/>
    <mergeCell ref="I19:K20"/>
    <mergeCell ref="L19:N20"/>
    <mergeCell ref="O19:Q20"/>
    <mergeCell ref="B17:B18"/>
    <mergeCell ref="C17:D18"/>
    <mergeCell ref="E17:F18"/>
    <mergeCell ref="G17:H18"/>
    <mergeCell ref="I17:K18"/>
    <mergeCell ref="L17:N18"/>
    <mergeCell ref="R19:T20"/>
    <mergeCell ref="U19:U20"/>
    <mergeCell ref="H38:H39"/>
    <mergeCell ref="C40:E41"/>
    <mergeCell ref="F40:F41"/>
    <mergeCell ref="H40:H41"/>
    <mergeCell ref="B36:V36"/>
    <mergeCell ref="V38:V39"/>
    <mergeCell ref="V40:V41"/>
    <mergeCell ref="C37:E37"/>
    <mergeCell ref="G38:G39"/>
    <mergeCell ref="G40:G41"/>
    <mergeCell ref="B37:B41"/>
    <mergeCell ref="G21:H21"/>
    <mergeCell ref="I21:K21"/>
    <mergeCell ref="L21:N21"/>
    <mergeCell ref="O21:Q21"/>
    <mergeCell ref="R21:T21"/>
    <mergeCell ref="C27:E27"/>
    <mergeCell ref="U27:U28"/>
    <mergeCell ref="C28:E28"/>
    <mergeCell ref="C30:E30"/>
    <mergeCell ref="U30:U31"/>
    <mergeCell ref="C31:E31"/>
    <mergeCell ref="C23:E23"/>
    <mergeCell ref="C24:E24"/>
    <mergeCell ref="U24:U25"/>
    <mergeCell ref="C25:E25"/>
    <mergeCell ref="C22:D22"/>
    <mergeCell ref="E22:F22"/>
    <mergeCell ref="G22:H22"/>
    <mergeCell ref="I22:K22"/>
    <mergeCell ref="L22:N22"/>
    <mergeCell ref="O22:Q22"/>
    <mergeCell ref="R22:T22"/>
    <mergeCell ref="C21:D21"/>
    <mergeCell ref="E21:F21"/>
    <mergeCell ref="F33:G33"/>
    <mergeCell ref="F34:G34"/>
    <mergeCell ref="R52:T52"/>
    <mergeCell ref="B45:V45"/>
    <mergeCell ref="B46:V46"/>
    <mergeCell ref="B47:B51"/>
    <mergeCell ref="C47:E47"/>
    <mergeCell ref="C48:E49"/>
    <mergeCell ref="F48:F49"/>
    <mergeCell ref="G48:G49"/>
    <mergeCell ref="H48:H49"/>
    <mergeCell ref="V48:V49"/>
    <mergeCell ref="C50:E51"/>
    <mergeCell ref="F50:F51"/>
    <mergeCell ref="G50:G51"/>
    <mergeCell ref="H50:H51"/>
    <mergeCell ref="V50:V51"/>
    <mergeCell ref="R42:T42"/>
    <mergeCell ref="B35:V35"/>
    <mergeCell ref="C33:E33"/>
    <mergeCell ref="U33:U34"/>
    <mergeCell ref="C34:E34"/>
    <mergeCell ref="C38:E39"/>
    <mergeCell ref="F38:F39"/>
    <mergeCell ref="C26:E26"/>
    <mergeCell ref="C29:E29"/>
    <mergeCell ref="C32:E32"/>
    <mergeCell ref="F23:G23"/>
    <mergeCell ref="F24:G24"/>
    <mergeCell ref="F25:G25"/>
    <mergeCell ref="F26:G26"/>
    <mergeCell ref="F27:G27"/>
    <mergeCell ref="F28:G28"/>
    <mergeCell ref="F29:G29"/>
    <mergeCell ref="F30:G30"/>
    <mergeCell ref="F31:G31"/>
    <mergeCell ref="F32:G32"/>
  </mergeCells>
  <printOptions horizontalCentered="1"/>
  <pageMargins left="3.937007874015748E-2" right="3.937007874015748E-2" top="0.31496062992125984" bottom="3.937007874015748E-2" header="0.31496062992125984" footer="0.11811023622047245"/>
  <pageSetup scale="35" fitToHeight="2" orientation="landscape" r:id="rId1"/>
  <headerFooter scaleWithDoc="0">
    <oddFooter>&amp;C&amp;G</oddFooter>
  </headerFooter>
  <rowBreaks count="2" manualBreakCount="2">
    <brk id="22" min="1" max="21" man="1"/>
    <brk id="34" min="1" max="21" man="1"/>
  </rowBreaks>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31</vt:i4>
      </vt:variant>
      <vt:variant>
        <vt:lpstr>Rangos con nombre</vt:lpstr>
      </vt:variant>
      <vt:variant>
        <vt:i4>55</vt:i4>
      </vt:variant>
    </vt:vector>
  </HeadingPairs>
  <TitlesOfParts>
    <vt:vector size="86" baseType="lpstr">
      <vt:lpstr> PbR</vt:lpstr>
      <vt:lpstr>INTRODUCCIÓN</vt:lpstr>
      <vt:lpstr>AREAS</vt:lpstr>
      <vt:lpstr>GpR</vt:lpstr>
      <vt:lpstr>PRESIDENCIA</vt:lpstr>
      <vt:lpstr>desarrollo social</vt:lpstr>
      <vt:lpstr>ÓRGANO DE CONTROL INTERNO</vt:lpstr>
      <vt:lpstr>SECRETARIA GENERAL</vt:lpstr>
      <vt:lpstr>SINDICATURA</vt:lpstr>
      <vt:lpstr>REGIDURIAS</vt:lpstr>
      <vt:lpstr>TESORERIA </vt:lpstr>
      <vt:lpstr>CATASTRO</vt:lpstr>
      <vt:lpstr>REGISTRO CIVIL</vt:lpstr>
      <vt:lpstr>DIF MUNICIPAL</vt:lpstr>
      <vt:lpstr>DIR.EDUCACIÓN</vt:lpstr>
      <vt:lpstr>DIR.DEPORTES</vt:lpstr>
      <vt:lpstr>OBRAS PÚBLICAS</vt:lpstr>
      <vt:lpstr>SEGURIDAD PÚBLICA</vt:lpstr>
      <vt:lpstr>DIR.DE TRANSITO Y VIALIDAD</vt:lpstr>
      <vt:lpstr>PROTECCIÓN CIVIL</vt:lpstr>
      <vt:lpstr> DIRECCIÓN DE SALUD</vt:lpstr>
      <vt:lpstr>PREVENCIÓN DEL DELITO</vt:lpstr>
      <vt:lpstr>EVALUACIÓN AL DESEMPEÑO</vt:lpstr>
      <vt:lpstr>DIRECCION DE TRANSPARENCIA</vt:lpstr>
      <vt:lpstr>DIRECCION DE AGUA POTABLE</vt:lpstr>
      <vt:lpstr>DIRECCION DE ECOLOGÍA</vt:lpstr>
      <vt:lpstr>JEFATURA D LA ADMINISTRACIÓN</vt:lpstr>
      <vt:lpstr>DIRECCION DE HACIENDA</vt:lpstr>
      <vt:lpstr>DIR VIGILANCIA RURAL</vt:lpstr>
      <vt:lpstr>PLANTA TRATADORA DE AGUA</vt:lpstr>
      <vt:lpstr>DIR DE LA MUJER</vt:lpstr>
      <vt:lpstr>' DIRECCIÓN DE SALUD'!Área_de_impresión</vt:lpstr>
      <vt:lpstr>' PbR'!Área_de_impresión</vt:lpstr>
      <vt:lpstr>AREAS!Área_de_impresión</vt:lpstr>
      <vt:lpstr>CATASTRO!Área_de_impresión</vt:lpstr>
      <vt:lpstr>'desarrollo social'!Área_de_impresión</vt:lpstr>
      <vt:lpstr>'DIF MUNICIPAL'!Área_de_impresión</vt:lpstr>
      <vt:lpstr>'DIR VIGILANCIA RURAL'!Área_de_impresión</vt:lpstr>
      <vt:lpstr>'DIR.DE TRANSITO Y VIALIDAD'!Área_de_impresión</vt:lpstr>
      <vt:lpstr>DIR.DEPORTES!Área_de_impresión</vt:lpstr>
      <vt:lpstr>DIR.EDUCACIÓN!Área_de_impresión</vt:lpstr>
      <vt:lpstr>'DIRECCION DE AGUA POTABLE'!Área_de_impresión</vt:lpstr>
      <vt:lpstr>'DIRECCION DE ECOLOGÍA'!Área_de_impresión</vt:lpstr>
      <vt:lpstr>'DIRECCION DE HACIENDA'!Área_de_impresión</vt:lpstr>
      <vt:lpstr>'DIRECCION DE TRANSPARENCIA'!Área_de_impresión</vt:lpstr>
      <vt:lpstr>'EVALUACIÓN AL DESEMPEÑO'!Área_de_impresión</vt:lpstr>
      <vt:lpstr>GpR!Área_de_impresión</vt:lpstr>
      <vt:lpstr>INTRODUCCIÓN!Área_de_impresión</vt:lpstr>
      <vt:lpstr>'JEFATURA D LA ADMINISTRACIÓN'!Área_de_impresión</vt:lpstr>
      <vt:lpstr>'OBRAS PÚBLICAS'!Área_de_impresión</vt:lpstr>
      <vt:lpstr>'ÓRGANO DE CONTROL INTERNO'!Área_de_impresión</vt:lpstr>
      <vt:lpstr>'PLANTA TRATADORA DE AGUA'!Área_de_impresión</vt:lpstr>
      <vt:lpstr>PRESIDENCIA!Área_de_impresión</vt:lpstr>
      <vt:lpstr>'PREVENCIÓN DEL DELITO'!Área_de_impresión</vt:lpstr>
      <vt:lpstr>'PROTECCIÓN CIVIL'!Área_de_impresión</vt:lpstr>
      <vt:lpstr>REGIDURIAS!Área_de_impresión</vt:lpstr>
      <vt:lpstr>'REGISTRO CIVIL'!Área_de_impresión</vt:lpstr>
      <vt:lpstr>'SECRETARIA GENERAL'!Área_de_impresión</vt:lpstr>
      <vt:lpstr>'SEGURIDAD PÚBLICA'!Área_de_impresión</vt:lpstr>
      <vt:lpstr>SINDICATURA!Área_de_impresión</vt:lpstr>
      <vt:lpstr>'TESORERIA '!Área_de_impresión</vt:lpstr>
      <vt:lpstr>' DIRECCIÓN DE SALUD'!Títulos_a_imprimir</vt:lpstr>
      <vt:lpstr>CATASTRO!Títulos_a_imprimir</vt:lpstr>
      <vt:lpstr>'DIF MUNICIPAL'!Títulos_a_imprimir</vt:lpstr>
      <vt:lpstr>'DIR VIGILANCIA RURAL'!Títulos_a_imprimir</vt:lpstr>
      <vt:lpstr>'DIR.DE TRANSITO Y VIALIDAD'!Títulos_a_imprimir</vt:lpstr>
      <vt:lpstr>DIR.DEPORTES!Títulos_a_imprimir</vt:lpstr>
      <vt:lpstr>DIR.EDUCACIÓN!Títulos_a_imprimir</vt:lpstr>
      <vt:lpstr>'DIRECCION DE AGUA POTABLE'!Títulos_a_imprimir</vt:lpstr>
      <vt:lpstr>'DIRECCION DE ECOLOGÍA'!Títulos_a_imprimir</vt:lpstr>
      <vt:lpstr>'DIRECCION DE HACIENDA'!Títulos_a_imprimir</vt:lpstr>
      <vt:lpstr>'DIRECCION DE TRANSPARENCIA'!Títulos_a_imprimir</vt:lpstr>
      <vt:lpstr>'EVALUACIÓN AL DESEMPEÑO'!Títulos_a_imprimir</vt:lpstr>
      <vt:lpstr>'JEFATURA D LA ADMINISTRACIÓN'!Títulos_a_imprimir</vt:lpstr>
      <vt:lpstr>'OBRAS PÚBLICAS'!Títulos_a_imprimir</vt:lpstr>
      <vt:lpstr>'ÓRGANO DE CONTROL INTERNO'!Títulos_a_imprimir</vt:lpstr>
      <vt:lpstr>'PLANTA TRATADORA DE AGUA'!Títulos_a_imprimir</vt:lpstr>
      <vt:lpstr>PRESIDENCIA!Títulos_a_imprimir</vt:lpstr>
      <vt:lpstr>'PREVENCIÓN DEL DELITO'!Títulos_a_imprimir</vt:lpstr>
      <vt:lpstr>'PROTECCIÓN CIVIL'!Títulos_a_imprimir</vt:lpstr>
      <vt:lpstr>REGIDURIAS!Títulos_a_imprimir</vt:lpstr>
      <vt:lpstr>'REGISTRO CIVIL'!Títulos_a_imprimir</vt:lpstr>
      <vt:lpstr>'SECRETARIA GENERAL'!Títulos_a_imprimir</vt:lpstr>
      <vt:lpstr>'SEGURIDAD PÚBLICA'!Títulos_a_imprimir</vt:lpstr>
      <vt:lpstr>SINDICATURA!Títulos_a_imprimir</vt:lpstr>
      <vt:lpstr>'TESORERIA '!Títulos_a_imprimir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2025-02-13T01:55:06Z</dcterms:modified>
</cp:coreProperties>
</file>